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anjef2\Downloads\"/>
    </mc:Choice>
  </mc:AlternateContent>
  <bookViews>
    <workbookView xWindow="0" yWindow="0" windowWidth="25200" windowHeight="10455"/>
  </bookViews>
  <sheets>
    <sheet name="PLAN ACCIÓN TP 2024" sheetId="1" r:id="rId1"/>
    <sheet name="Hoja2" sheetId="3" state="hidden" r:id="rId2"/>
    <sheet name="Hoja3" sheetId="4" state="hidden" r:id="rId3"/>
    <sheet name="Hoja1" sheetId="2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Hoja3!$C$3:$C$5</definedName>
    <definedName name="_xlnm.Print_Area" localSheetId="0">'PLAN ACCIÓN TP 2024'!$A$3:$L$78</definedName>
    <definedName name="fuenteRecursos">'[1]archivo de datos'!$E$2:$E$11</definedName>
    <definedName name="meses">'[2]archivo de datos'!$E$20:$E$31</definedName>
    <definedName name="modalidad">'[1]archivo de datos'!$B$2:$B$15</definedName>
    <definedName name="_xlnm.Print_Titles" localSheetId="0">'PLAN ACCIÓN TP 2024'!$6:$6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3" l="1"/>
  <c r="G70" i="3"/>
  <c r="P67" i="3"/>
  <c r="P64" i="3"/>
  <c r="G64" i="3"/>
  <c r="J61" i="3"/>
  <c r="G61" i="3"/>
  <c r="P60" i="3"/>
  <c r="P59" i="3"/>
  <c r="P58" i="3"/>
  <c r="P57" i="3"/>
  <c r="P56" i="3"/>
  <c r="P55" i="3"/>
  <c r="G55" i="3"/>
  <c r="P54" i="3"/>
  <c r="G54" i="3"/>
  <c r="P53" i="3"/>
  <c r="P51" i="3"/>
  <c r="P50" i="3"/>
  <c r="P49" i="3"/>
  <c r="P48" i="3"/>
  <c r="P47" i="3"/>
  <c r="P46" i="3"/>
  <c r="P45" i="3"/>
  <c r="P44" i="3"/>
  <c r="G44" i="3"/>
  <c r="P43" i="3"/>
  <c r="G43" i="3"/>
  <c r="P42" i="3"/>
  <c r="P41" i="3"/>
  <c r="G41" i="3"/>
  <c r="P40" i="3"/>
  <c r="P39" i="3"/>
  <c r="P38" i="3"/>
  <c r="P37" i="3"/>
  <c r="P36" i="3"/>
  <c r="P35" i="3"/>
  <c r="P34" i="3"/>
  <c r="P33" i="3"/>
  <c r="P32" i="3"/>
  <c r="P31" i="3"/>
  <c r="P30" i="3"/>
  <c r="P27" i="3"/>
  <c r="P26" i="3"/>
  <c r="P25" i="3"/>
  <c r="P24" i="3"/>
  <c r="P23" i="3"/>
  <c r="P22" i="3"/>
  <c r="P21" i="3"/>
  <c r="P19" i="3"/>
  <c r="P18" i="3"/>
  <c r="P17" i="3"/>
  <c r="P16" i="3"/>
  <c r="P15" i="3"/>
  <c r="P14" i="3"/>
  <c r="P13" i="3"/>
  <c r="P12" i="3"/>
  <c r="P11" i="3"/>
  <c r="P9" i="3"/>
  <c r="P8" i="3"/>
  <c r="P7" i="3"/>
  <c r="G71" i="1" l="1"/>
  <c r="G69" i="1"/>
  <c r="G63" i="1"/>
  <c r="G60" i="1"/>
  <c r="G54" i="1"/>
  <c r="G53" i="1"/>
  <c r="G43" i="1"/>
  <c r="G42" i="1"/>
  <c r="G40" i="1"/>
  <c r="J60" i="1"/>
  <c r="P66" i="1" l="1"/>
  <c r="P63" i="1"/>
  <c r="P59" i="1"/>
  <c r="P58" i="1"/>
  <c r="P57" i="1"/>
  <c r="P56" i="1"/>
  <c r="P55" i="1"/>
  <c r="P54" i="1"/>
  <c r="P53" i="1"/>
  <c r="P52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6" i="1"/>
  <c r="P25" i="1"/>
  <c r="P24" i="1"/>
  <c r="P23" i="1"/>
  <c r="P22" i="1"/>
  <c r="P21" i="1"/>
  <c r="P20" i="1"/>
  <c r="P18" i="1"/>
  <c r="P17" i="1"/>
  <c r="P16" i="1"/>
  <c r="P15" i="1"/>
  <c r="P14" i="1"/>
  <c r="P13" i="1"/>
  <c r="P12" i="1"/>
  <c r="P11" i="1"/>
  <c r="P9" i="1"/>
  <c r="P8" i="1"/>
  <c r="P7" i="1"/>
</calcChain>
</file>

<file path=xl/comments1.xml><?xml version="1.0" encoding="utf-8"?>
<comments xmlns="http://schemas.openxmlformats.org/spreadsheetml/2006/main">
  <authors>
    <author>Juan Carlos Patiño Velásquez</author>
    <author>Bianney Arias Quejada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Este campo integra los objetivos del Plan Estratégico y los componentes a desarrollar de otros planes (Plan Anticorrupción y de Atención al Ciudadano, Plan Anual de Adquisiciones y Plan Anual de Trabajo en SST).
</t>
        </r>
        <r>
          <rPr>
            <b/>
            <sz val="9"/>
            <color indexed="81"/>
            <rFont val="Tahoma"/>
            <family val="2"/>
          </rPr>
          <t>Oficina Asesora de Planeación y Desarrollo</t>
        </r>
      </text>
    </comment>
    <comment ref="J17" authorId="1" shapeId="0">
      <text>
        <r>
          <rPr>
            <b/>
            <sz val="9"/>
            <color indexed="81"/>
            <rFont val="Tahoma"/>
            <family val="2"/>
          </rPr>
          <t>Bianney Arias Quejada:</t>
        </r>
        <r>
          <rPr>
            <sz val="9"/>
            <color indexed="81"/>
            <rFont val="Tahoma"/>
            <family val="2"/>
          </rPr>
          <t xml:space="preserve">
aquí seria tecnica??</t>
        </r>
      </text>
    </comment>
    <comment ref="D59" authorId="1" shapeId="0">
      <text>
        <r>
          <rPr>
            <b/>
            <sz val="9"/>
            <color indexed="81"/>
            <rFont val="Tahoma"/>
            <family val="2"/>
          </rPr>
          <t>Bianney Arias Quejada:</t>
        </r>
        <r>
          <rPr>
            <sz val="9"/>
            <color indexed="81"/>
            <rFont val="Tahoma"/>
            <family val="2"/>
          </rPr>
          <t xml:space="preserve">
Aquí y en las actividades afines seria Plan se Seguridad y Salud en el trabajo SST</t>
        </r>
      </text>
    </comment>
    <comment ref="D60" authorId="1" shapeId="0">
      <text>
        <r>
          <rPr>
            <b/>
            <sz val="9"/>
            <color indexed="81"/>
            <rFont val="Tahoma"/>
            <family val="2"/>
          </rPr>
          <t>Bianney Arias Quejada:</t>
        </r>
        <r>
          <rPr>
            <sz val="9"/>
            <color indexed="81"/>
            <rFont val="Tahoma"/>
            <family val="2"/>
          </rPr>
          <t xml:space="preserve">
Aquí y en las actividades afines seria Plan se Seguridad y Salud en el trabajo SST</t>
        </r>
      </text>
    </comment>
    <comment ref="D61" authorId="1" shapeId="0">
      <text>
        <r>
          <rPr>
            <b/>
            <sz val="9"/>
            <color indexed="81"/>
            <rFont val="Tahoma"/>
            <family val="2"/>
          </rPr>
          <t>Bianney Arias Quejada:</t>
        </r>
        <r>
          <rPr>
            <sz val="9"/>
            <color indexed="81"/>
            <rFont val="Tahoma"/>
            <family val="2"/>
          </rPr>
          <t xml:space="preserve">
aquí seria plan anual de capacitación. Buscar donde esta lo de bienestar y se le pone plan de bienestar e incentivos</t>
        </r>
      </text>
    </comment>
  </commentList>
</comments>
</file>

<file path=xl/comments2.xml><?xml version="1.0" encoding="utf-8"?>
<comments xmlns="http://schemas.openxmlformats.org/spreadsheetml/2006/main">
  <authors>
    <author>Juan Carlos Patiño Velásquez</author>
    <author>Bianney Arias Quejada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Este campo integra los objetivos del Plan Estratégico y los componentes a desarrollar de otros planes (Plan Anticorrupción y de Atención al Ciudadano, Plan Anual de Adquisiciones y Plan Anual de Trabajo en SST).
</t>
        </r>
        <r>
          <rPr>
            <b/>
            <sz val="9"/>
            <color indexed="81"/>
            <rFont val="Tahoma"/>
            <family val="2"/>
          </rPr>
          <t>Oficina Asesora de Planeación y Desarrollo</t>
        </r>
      </text>
    </comment>
    <comment ref="E10" authorId="1" shapeId="0">
      <text>
        <r>
          <rPr>
            <b/>
            <sz val="9"/>
            <color indexed="81"/>
            <rFont val="Tahoma"/>
            <family val="2"/>
          </rPr>
          <t>Bianney Arias Quejada:</t>
        </r>
        <r>
          <rPr>
            <sz val="9"/>
            <color indexed="81"/>
            <rFont val="Tahoma"/>
            <family val="2"/>
          </rPr>
          <t xml:space="preserve">
incluir datos de este proyecto</t>
        </r>
      </text>
    </comment>
    <comment ref="J17" authorId="1" shapeId="0">
      <text>
        <r>
          <rPr>
            <b/>
            <sz val="9"/>
            <color indexed="81"/>
            <rFont val="Tahoma"/>
            <family val="2"/>
          </rPr>
          <t>Bianney Arias Quejada:</t>
        </r>
        <r>
          <rPr>
            <sz val="9"/>
            <color indexed="81"/>
            <rFont val="Tahoma"/>
            <family val="2"/>
          </rPr>
          <t xml:space="preserve">
aquí seria tecnica??</t>
        </r>
      </text>
    </comment>
    <comment ref="J19" authorId="1" shapeId="0">
      <text>
        <r>
          <rPr>
            <b/>
            <sz val="9"/>
            <color indexed="81"/>
            <rFont val="Tahoma"/>
            <family val="2"/>
          </rPr>
          <t>Bianney Arias Quejada:</t>
        </r>
        <r>
          <rPr>
            <sz val="9"/>
            <color indexed="81"/>
            <rFont val="Tahoma"/>
            <family val="2"/>
          </rPr>
          <t xml:space="preserve">
esta actividad esta revaluada; se ajustará en el indicador; validar que otra cosa se puede hacer 
</t>
        </r>
      </text>
    </comment>
    <comment ref="D60" authorId="1" shapeId="0">
      <text>
        <r>
          <rPr>
            <b/>
            <sz val="9"/>
            <color indexed="81"/>
            <rFont val="Tahoma"/>
            <family val="2"/>
          </rPr>
          <t>Bianney Arias Quejada:</t>
        </r>
        <r>
          <rPr>
            <sz val="9"/>
            <color indexed="81"/>
            <rFont val="Tahoma"/>
            <family val="2"/>
          </rPr>
          <t xml:space="preserve">
Aquí y en las actividades afines seria Plan se Seguridad y Salud en el trabajo SST</t>
        </r>
      </text>
    </comment>
    <comment ref="D62" authorId="1" shapeId="0">
      <text>
        <r>
          <rPr>
            <b/>
            <sz val="9"/>
            <color indexed="81"/>
            <rFont val="Tahoma"/>
            <family val="2"/>
          </rPr>
          <t>Bianney Arias Quejada:</t>
        </r>
        <r>
          <rPr>
            <sz val="9"/>
            <color indexed="81"/>
            <rFont val="Tahoma"/>
            <family val="2"/>
          </rPr>
          <t xml:space="preserve">
aquí seria plan anual de capacitación. Buscar donde esta lo de bienestar y se le pone plan de bienestar e incentivos</t>
        </r>
      </text>
    </comment>
    <comment ref="F63" authorId="1" shapeId="0">
      <text>
        <r>
          <rPr>
            <b/>
            <sz val="9"/>
            <color indexed="81"/>
            <rFont val="Tahoma"/>
            <family val="2"/>
          </rPr>
          <t>Bianney Arias Quejada:</t>
        </r>
        <r>
          <rPr>
            <sz val="9"/>
            <color indexed="81"/>
            <rFont val="Tahoma"/>
            <family val="2"/>
          </rPr>
          <t xml:space="preserve">
de aquí para abajo lo amarillo si es inversión</t>
        </r>
      </text>
    </comment>
  </commentList>
</comments>
</file>

<file path=xl/comments3.xml><?xml version="1.0" encoding="utf-8"?>
<comments xmlns="http://schemas.openxmlformats.org/spreadsheetml/2006/main">
  <authors>
    <author>Juan Carlos Patiño Velásquez</author>
    <author>Bianney Arias Quejada</author>
  </authors>
  <commentList>
    <comment ref="C2" authorId="0" shapeId="0">
      <text>
        <r>
          <rPr>
            <sz val="9"/>
            <color indexed="81"/>
            <rFont val="Tahoma"/>
            <family val="2"/>
          </rPr>
          <t xml:space="preserve">Este campo integra los objetivos del Plan Estratégico y los componentes a desarrollar de otros planes (Plan Anticorrupción y de Atención al Ciudadano, Plan Anual de Adquisiciones y Plan Anual de Trabajo en SST).
</t>
        </r>
        <r>
          <rPr>
            <b/>
            <sz val="9"/>
            <color indexed="81"/>
            <rFont val="Tahoma"/>
            <family val="2"/>
          </rPr>
          <t>Oficina Asesora de Planeación y Desarrollo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Bianney Arias Quejada:</t>
        </r>
        <r>
          <rPr>
            <sz val="9"/>
            <color indexed="81"/>
            <rFont val="Tahoma"/>
            <family val="2"/>
          </rPr>
          <t xml:space="preserve">
incluir datos de este proyecto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Bianney Arias Quejada:</t>
        </r>
        <r>
          <rPr>
            <sz val="9"/>
            <color indexed="81"/>
            <rFont val="Tahoma"/>
            <family val="2"/>
          </rPr>
          <t xml:space="preserve">
aquí seria tecnica??</t>
        </r>
      </text>
    </comment>
    <comment ref="I15" authorId="1" shapeId="0">
      <text>
        <r>
          <rPr>
            <b/>
            <sz val="9"/>
            <color indexed="81"/>
            <rFont val="Tahoma"/>
            <family val="2"/>
          </rPr>
          <t>Bianney Arias Quejada:</t>
        </r>
        <r>
          <rPr>
            <sz val="9"/>
            <color indexed="81"/>
            <rFont val="Tahoma"/>
            <family val="2"/>
          </rPr>
          <t xml:space="preserve">
esta actividad esta revaluada; se ajustará en el indicador; validar que otra cosa se puede hacer 
</t>
        </r>
      </text>
    </comment>
    <comment ref="C56" authorId="1" shapeId="0">
      <text>
        <r>
          <rPr>
            <b/>
            <sz val="9"/>
            <color indexed="81"/>
            <rFont val="Tahoma"/>
            <family val="2"/>
          </rPr>
          <t>Bianney Arias Quejada:</t>
        </r>
        <r>
          <rPr>
            <sz val="9"/>
            <color indexed="81"/>
            <rFont val="Tahoma"/>
            <family val="2"/>
          </rPr>
          <t xml:space="preserve">
Aquí y en las actividades afines seria Plan se Seguridad y Salud en el trabajo SST</t>
        </r>
      </text>
    </comment>
    <comment ref="C58" authorId="1" shapeId="0">
      <text>
        <r>
          <rPr>
            <b/>
            <sz val="9"/>
            <color indexed="81"/>
            <rFont val="Tahoma"/>
            <family val="2"/>
          </rPr>
          <t>Bianney Arias Quejada:</t>
        </r>
        <r>
          <rPr>
            <sz val="9"/>
            <color indexed="81"/>
            <rFont val="Tahoma"/>
            <family val="2"/>
          </rPr>
          <t xml:space="preserve">
aquí seria plan anual de capacitación. Buscar donde esta lo de bienestar y se le pone plan de bienestar e incentivos</t>
        </r>
      </text>
    </comment>
    <comment ref="E59" authorId="1" shapeId="0">
      <text>
        <r>
          <rPr>
            <b/>
            <sz val="9"/>
            <color indexed="81"/>
            <rFont val="Tahoma"/>
            <family val="2"/>
          </rPr>
          <t>Bianney Arias Quejada:</t>
        </r>
        <r>
          <rPr>
            <sz val="9"/>
            <color indexed="81"/>
            <rFont val="Tahoma"/>
            <family val="2"/>
          </rPr>
          <t xml:space="preserve">
de aquí para abajo lo amarillo si es inversión</t>
        </r>
      </text>
    </comment>
  </commentList>
</comments>
</file>

<file path=xl/comments4.xml><?xml version="1.0" encoding="utf-8"?>
<comments xmlns="http://schemas.openxmlformats.org/spreadsheetml/2006/main">
  <authors>
    <author>Juan Carlos Patiño Velásquez</author>
    <author>Bianney Arias Quejada</author>
  </authors>
  <commentList>
    <comment ref="C1" authorId="0" shapeId="0">
      <text>
        <r>
          <rPr>
            <sz val="9"/>
            <color indexed="81"/>
            <rFont val="Tahoma"/>
            <family val="2"/>
          </rPr>
          <t xml:space="preserve">Este campo integra los objetivos del Plan Estratégico y los componentes a desarrollar de otros planes (Plan Anticorrupción y de Atención al Ciudadano, Plan Anual de Adquisiciones y Plan Anual de Trabajo en SST).
</t>
        </r>
        <r>
          <rPr>
            <b/>
            <sz val="9"/>
            <color indexed="81"/>
            <rFont val="Tahoma"/>
            <family val="2"/>
          </rPr>
          <t>Oficina Asesora de Planeación y Desarrollo</t>
        </r>
      </text>
    </comment>
    <comment ref="D5" authorId="1" shapeId="0">
      <text>
        <r>
          <rPr>
            <b/>
            <sz val="9"/>
            <color indexed="81"/>
            <rFont val="Tahoma"/>
            <family val="2"/>
          </rPr>
          <t>Bianney Arias Quejada:</t>
        </r>
        <r>
          <rPr>
            <sz val="9"/>
            <color indexed="81"/>
            <rFont val="Tahoma"/>
            <family val="2"/>
          </rPr>
          <t xml:space="preserve">
incluir datos de este proyecto</t>
        </r>
      </text>
    </comment>
    <comment ref="I12" authorId="1" shapeId="0">
      <text>
        <r>
          <rPr>
            <b/>
            <sz val="9"/>
            <color indexed="81"/>
            <rFont val="Tahoma"/>
            <family val="2"/>
          </rPr>
          <t>Bianney Arias Quejada:</t>
        </r>
        <r>
          <rPr>
            <sz val="9"/>
            <color indexed="81"/>
            <rFont val="Tahoma"/>
            <family val="2"/>
          </rPr>
          <t xml:space="preserve">
aquí seria tecnica??</t>
        </r>
      </text>
    </comment>
    <comment ref="I14" authorId="1" shapeId="0">
      <text>
        <r>
          <rPr>
            <b/>
            <sz val="9"/>
            <color indexed="81"/>
            <rFont val="Tahoma"/>
            <family val="2"/>
          </rPr>
          <t>Bianney Arias Quejada:</t>
        </r>
        <r>
          <rPr>
            <sz val="9"/>
            <color indexed="81"/>
            <rFont val="Tahoma"/>
            <family val="2"/>
          </rPr>
          <t xml:space="preserve">
esta actividad esta revaluada; se ajustará en el indicador; validar que otra cosa se puede hacer 
</t>
        </r>
      </text>
    </comment>
  </commentList>
</comments>
</file>

<file path=xl/sharedStrings.xml><?xml version="1.0" encoding="utf-8"?>
<sst xmlns="http://schemas.openxmlformats.org/spreadsheetml/2006/main" count="3272" uniqueCount="293">
  <si>
    <t>Item</t>
  </si>
  <si>
    <t>Área Responsable</t>
  </si>
  <si>
    <t>Dimensión
del MIPG</t>
  </si>
  <si>
    <t>Objetivo Estratégico / Componente</t>
  </si>
  <si>
    <t>Proyecto / Acción / Actividad</t>
  </si>
  <si>
    <t>Gasto de Inversión</t>
  </si>
  <si>
    <r>
      <t xml:space="preserve">Presupuesto Programado
</t>
    </r>
    <r>
      <rPr>
        <sz val="11"/>
        <color theme="1"/>
        <rFont val="Calibri"/>
        <family val="2"/>
        <scheme val="minor"/>
      </rPr>
      <t>($)</t>
    </r>
  </si>
  <si>
    <t>Fuente</t>
  </si>
  <si>
    <t>Meta de Producto
(cuatrienio)</t>
  </si>
  <si>
    <t>Nombre Indicador</t>
  </si>
  <si>
    <t>Fórmula Indicador</t>
  </si>
  <si>
    <t>Prog. (meta)</t>
  </si>
  <si>
    <t>Alcanz. Sem. 1</t>
  </si>
  <si>
    <t>Eficacia</t>
  </si>
  <si>
    <t>Dir. de Producción</t>
  </si>
  <si>
    <t>Direc. Estratégico y Planeación</t>
  </si>
  <si>
    <t xml:space="preserve">Fortalecer la programación de Telepacífico </t>
  </si>
  <si>
    <t>Si</t>
  </si>
  <si>
    <t>FUCTIC/ Propios</t>
  </si>
  <si>
    <t>Enero - Diciembre</t>
  </si>
  <si>
    <t>Planes para la producción, contratación y adquisición de programas educativos, cul-turales y/o informativos noticiosos propios ejecutados en la vigencia.</t>
  </si>
  <si>
    <t>Ejecutar 1 plan para la producción, contratación y adquisición de programas educativos, cul-turales y/o informativos noticiosos propios para la Región Pacífico Colombiana en en la vigencia 2019.</t>
  </si>
  <si>
    <t>-</t>
  </si>
  <si>
    <t>Dir. Técnica y de Sistemas</t>
  </si>
  <si>
    <t>Fortalecer el Entorno Digital de Telepacífico.</t>
  </si>
  <si>
    <t>Recursos propios</t>
  </si>
  <si>
    <t xml:space="preserve">Planes para la  actualización de la infraestructura informática de Telepacífico ejecutados durante la vigencia. </t>
  </si>
  <si>
    <t>Fortalecer la Infraestructura Tecnológica de Telepacífico</t>
  </si>
  <si>
    <t>Planes de mejoramiento de calidad de la señal de Telepacífico ejecutados durante la vigencia.</t>
  </si>
  <si>
    <t>Todas (según requerimiento)</t>
  </si>
  <si>
    <t>Gestión del Riesgo de Corrupción</t>
  </si>
  <si>
    <t>Construcción de los mapas de riesgos de corrupción de los 9 procesos identificados</t>
  </si>
  <si>
    <t>No</t>
  </si>
  <si>
    <t>NA</t>
  </si>
  <si>
    <t>ND</t>
  </si>
  <si>
    <t>Ofic. A. de Planeación</t>
  </si>
  <si>
    <t>Elaboración de la Matriz de Riesgos de Corrupción de Telepacifico</t>
  </si>
  <si>
    <t>Matriz de Riesgos de Corrupción de Telepacifico elaborada</t>
  </si>
  <si>
    <t>Publicación del Mapa de Riesgos Institucional en la página web de Telepacífico para su consulta y divulgación</t>
  </si>
  <si>
    <t>Publicar el PAAC con los Mapas de Riesgos Institucional en la página web de Telepacífico para su consulta y divulgación</t>
  </si>
  <si>
    <t xml:space="preserve">PAAC con Mapa de Riesgos Institucional en la página web de Telepacífico publicado </t>
  </si>
  <si>
    <t>Ofic. A. de Planeación: Responsables de Procesos.</t>
  </si>
  <si>
    <t>Monitoreo y/o revisión de los mapas de riesgos de corrupción</t>
  </si>
  <si>
    <t xml:space="preserve">Realizar el monitoreo a los Mapas de riesgos de corrupción </t>
  </si>
  <si>
    <t>Permanente</t>
  </si>
  <si>
    <t>Matriz de monitoreo de los mapas de riesgos de corrupción elaborada.</t>
  </si>
  <si>
    <t>Ofic. A. de Control Interno</t>
  </si>
  <si>
    <t>Seguimiento a los mapas de riesgos de corrupción</t>
  </si>
  <si>
    <t>Realizar el seguimiento a los mapas de riesgos de corrupción</t>
  </si>
  <si>
    <t>Cuatrimestral</t>
  </si>
  <si>
    <t>Informes de seguimiento a los mapas de riesgos de corrupción</t>
  </si>
  <si>
    <t>Dir. Comercial y de Mercadeo</t>
  </si>
  <si>
    <t>Gestión con Valores para Resultados</t>
  </si>
  <si>
    <t>Mecanismos para mejorar la Atención al Ciudadano</t>
  </si>
  <si>
    <t xml:space="preserve">Revision permanente de los componentes del diseño del portal Web del acceso al Ciudadano </t>
  </si>
  <si>
    <t xml:space="preserve">Revisar los componentes del diseño del portal Web del acceso al Ciudadano </t>
  </si>
  <si>
    <t>Componentes del diseño del portal Web del acceso al Ciudadano revisadas.</t>
  </si>
  <si>
    <t xml:space="preserve">Realizar Socializacion a traves del Outlook sobre los temas de cultura al Ciudadano </t>
  </si>
  <si>
    <t>Realizar al menos una (1) socialización en los temas de Cultura de servicio al ciudadano en la vigencia</t>
  </si>
  <si>
    <t>Socialización en los temas de Cultura de servicio al ciudadano realizada</t>
  </si>
  <si>
    <t>Dir. de Programación</t>
  </si>
  <si>
    <t>Encuestas semestrales de percepción de la satisfacción de los televidentes de Telepacífico con respecto a la programación del Canal.</t>
  </si>
  <si>
    <t>Elaborar dos (2) informes de los resultados de las encuestas de satisfacción de los televidentes en la vigencia.</t>
  </si>
  <si>
    <t>Informe con resultados de la encuesta de satisfacción de los televidentes realizado.</t>
  </si>
  <si>
    <t>Información y Comunicación</t>
  </si>
  <si>
    <t>Mecanismos para la Transparencia y Acceso a la Información</t>
  </si>
  <si>
    <t>Actualizacion de los Datos Abiertos Divulgados por el Canal</t>
  </si>
  <si>
    <t xml:space="preserve">Información Publicada en portal WEB </t>
  </si>
  <si>
    <t>Actualizacion de Información de datos   abiertos publicada (100%) en la web</t>
  </si>
  <si>
    <t>Sin fórmula</t>
  </si>
  <si>
    <t>Acompañar la emisión de rendición de cuentas con lenguaje de señas y/o Closed Caption.</t>
  </si>
  <si>
    <t>Incluir el Lenguaje de señas en la emisión de la rendición de cuentas de Telepacífico en la vigencia.</t>
  </si>
  <si>
    <t>Lenguajes alternativos durante emisión de rendición de cuentas adoptados.</t>
  </si>
  <si>
    <t>Realizar y socializar el informe trimestral de PQRS</t>
  </si>
  <si>
    <t>Realizar y socializar cuatro (4) Informes de PQRS en la vigencia</t>
  </si>
  <si>
    <t>Número de Informes de Pqrs elaborados y socializados durante la vigencia.</t>
  </si>
  <si>
    <t xml:space="preserve">Emisión por señal de Televisión de la Rendición de cuentas </t>
  </si>
  <si>
    <t xml:space="preserve">Emitir por la señal de televisión del Canal la Rendición de cuentas </t>
  </si>
  <si>
    <t>Rendición de cuentas emitida durante la vigencia.</t>
  </si>
  <si>
    <t>Sistematización y análisis de la información obtenida de la rendición de cuentas.</t>
  </si>
  <si>
    <t>Sistematizar la información de la pagina web y otros medios de contacto de la rendición de cuentas en un documento.</t>
  </si>
  <si>
    <t>Sistematizacion de la Informacion de la pagina web y otros medios de Contacto de la RDC elaborado</t>
  </si>
  <si>
    <t>Seguimiento a la actualización de la publicación y divulgación de la Información establecida en la Estrategia de gobierno Digital ( Antes Gobierno en Línea)</t>
  </si>
  <si>
    <t xml:space="preserve">Información de Gobierno Digital 100% Publicada en portal WEB </t>
  </si>
  <si>
    <t>Informacion divulgada / Total Informacion  establecida en la estrategia de Gob*100</t>
  </si>
  <si>
    <t>Dir. Administrativa</t>
  </si>
  <si>
    <t>Plan Anual de Adquisiciones</t>
  </si>
  <si>
    <t>Adecuación locativa realizada durante la vigencia</t>
  </si>
  <si>
    <t>Insumos de Papeleria adquiridos durante la vigencia</t>
  </si>
  <si>
    <t>Combustibles y lubricantes</t>
  </si>
  <si>
    <t>Enero-Diciembre</t>
  </si>
  <si>
    <t>Numero de Capacitaciones Realizadas s/Nº Total de requisitos exigidos por la norma)*100</t>
  </si>
  <si>
    <t>Numero de Actividades Realizadas s/Nº Total de Actividades Programadas)*101</t>
  </si>
  <si>
    <t>N/A</t>
  </si>
  <si>
    <t>Gestión del Conocimiento y la Innovación</t>
  </si>
  <si>
    <t>II semestre</t>
  </si>
  <si>
    <t>Talento Humano</t>
  </si>
  <si>
    <t>II Semestre</t>
  </si>
  <si>
    <t>Trabajadores socializados de la politica de SG-SST /Total de Trabajadores = X 100</t>
  </si>
  <si>
    <t>Número de peligros controlados/Número de peligros Identificados * 100</t>
  </si>
  <si>
    <t>Numero de requisitos cumplidos/Nº Total de requisitos exigidos por la norma)*100</t>
  </si>
  <si>
    <t>Cumplimiento de los planes de accion sugeridos por el psicologo especialista ocupacional contratado</t>
  </si>
  <si>
    <t>No. Trabajadores certificados*100/No. Trabajadores Aptos</t>
  </si>
  <si>
    <t>No de trabajadores encuestados / No total de trabajadores * 100%</t>
  </si>
  <si>
    <t xml:space="preserve">No de actividades de p y p ejacutadas / No de actividades de p y p planeadas * 100 </t>
  </si>
  <si>
    <t>No de examenes ocupacionales ejecutados / No de examenes planeados *100</t>
  </si>
  <si>
    <t>No de personas socializadas/ No total de personas *100</t>
  </si>
  <si>
    <t>No de incapacidades recibidas/ No  de trabajadores  *100</t>
  </si>
  <si>
    <t>No de EEP entregados/ No de EPP requeridos*100</t>
  </si>
  <si>
    <t>No de puntos realizados/ No de puntos programados</t>
  </si>
  <si>
    <t>No de reuniones realizadas/ No reuniones porgramadas*100</t>
  </si>
  <si>
    <t xml:space="preserve">No de reuniones realizadas/ No reuniones porgramadas </t>
  </si>
  <si>
    <t xml:space="preserve">No de tomas realizadas/ No de tomas porgramadas*100 </t>
  </si>
  <si>
    <t xml:space="preserve">No  de ejecutadas /No total de condiciones reportadas *100  </t>
  </si>
  <si>
    <t xml:space="preserve">Enero - Diciembre </t>
  </si>
  <si>
    <t xml:space="preserve">Junio a Diciembre </t>
  </si>
  <si>
    <t>Julio</t>
  </si>
  <si>
    <t xml:space="preserve">I semestre </t>
  </si>
  <si>
    <t xml:space="preserve">Enero, Abril, Julio, octubre </t>
  </si>
  <si>
    <t xml:space="preserve">Junio </t>
  </si>
  <si>
    <t xml:space="preserve">Diciembre </t>
  </si>
  <si>
    <t xml:space="preserve">Enero -Agosto  </t>
  </si>
  <si>
    <t xml:space="preserve">Enero </t>
  </si>
  <si>
    <t>Meta asociada a la acción o proyecto</t>
  </si>
  <si>
    <t>Construir los Mapas de riesgos de corrupción vigencia 2023  para los 9 procesos identificados</t>
  </si>
  <si>
    <t>Prestar el servicio de apoyo a la gestión en la Dirección administrativa en lo concerniente a la seguridad y salud en el trabajo.</t>
  </si>
  <si>
    <t>Prestación de servicios de apoyo a la gestión para la  realización de las actividades propias del área de contabilidad para lograr mantener la eficiencia en los procesos establecidos en TELEPACIFICO LTDA.</t>
  </si>
  <si>
    <t>Prestación de servicios profesionales realizando los análisis financieros apoyando en las actividades propias de la Dirección Financiera y en todo lo requerido para lograr la eficiencia en los procesos establecidos de TELEPACIFICO.</t>
  </si>
  <si>
    <t>Prestación de servicios de apoyo a la gestión de tesorería requeridos para la realización de las actividades propias del área, para lograr la eficiencia en los procesos establecidos de TELEPACIFICO.</t>
  </si>
  <si>
    <t>Prestación de servicios profesionales como abogado a la Gerencia y a la Oficina Asesora Jurídica de TELEPACIFICO.</t>
  </si>
  <si>
    <t>Prestación de servicios profesionales de un Ingeniero Industrial en la Oficina Asesora de Planeación, para el cumplimiento de las obligaciones de la SOCIEDAD TELEVISIÓN DEL PACIFICO LTDA.</t>
  </si>
  <si>
    <t>Prestación de servicios profesionales  para apoyar  la gestión de cobranza, requeridos para lograr la eficiencia en los procesos establecidos de TELEPACIFICO.</t>
  </si>
  <si>
    <t>Prestacion de servicios como auxiliar de videoteca</t>
  </si>
  <si>
    <t>Prestación  de servicios tecnico como auxiliar de  soporte para mantenimiento a los equipos de producción de televisión y emisión en  TELEPACIFICO</t>
  </si>
  <si>
    <t>Prestación de servicios de apoyo a la gestión en la Dirección de Comercialización y Mercadeo de TELEPACIFICO</t>
  </si>
  <si>
    <t>Prestación de servicios de apoyo a la gestión en la Dirección de Producción de TELEPACIFICO (Auxiliares administrativos)</t>
  </si>
  <si>
    <t>Prestación de servicios de apoyo a la gestión en la Dirección de Comercialización y Mercadeo de TELEPACIFICO en lo concerniente a Servicios Especiales</t>
  </si>
  <si>
    <t>Prestación de servicios de apoyo a la gestión en la Dirección de Programación de TELEPACIFICO</t>
  </si>
  <si>
    <t>Suministro de repuestos para los sistemas de Aire Acondicionado y Planta eléctrica propiedad de TELEPACIFICO</t>
  </si>
  <si>
    <t>Adquisición e instalación de Sistemas de Aire Acondicionado</t>
  </si>
  <si>
    <t>Prestación de servicio de encuadernación y empastado de activo intangible de TELEPACIFICO</t>
  </si>
  <si>
    <t>Suministro de papelería preimpresa para TELEPACIFICO</t>
  </si>
  <si>
    <t>Suministro de insumos de Aseo y Cafetería para TELEPACIFICO</t>
  </si>
  <si>
    <t>Compra de dotación (vestido y calzado) para los servidores públicos de TELEPACIFICO que de acuerdo a la ley tengan derecho a estal</t>
  </si>
  <si>
    <t>Contratar la prestación de servicios de adecuación locativa a todo costo para TELEPACIFICO de acuerdo a los requerimiento de la entidad.</t>
  </si>
  <si>
    <t>Contratar el suministro de combustibles y lubricantes para las plantas eléctricas y vehículos de propiedad de TELEPACIFICO.</t>
  </si>
  <si>
    <t>Contratar el suministro de útiles de oficina y papelería para impresión, para atender
las necesidades básicas de la Entidad.</t>
  </si>
  <si>
    <t>Contratar la prestación de servicios de mantenimiento locativo a todo costo para TELEPACIFICO de acuerdo a los requerimiento de la entidad.</t>
  </si>
  <si>
    <t>Prestación del servicio de mensajería para TELEPACIFICO de acuerdo a los requerimientos que al interior de las áreas u oficinas de la entidad  se requieran.</t>
  </si>
  <si>
    <t>Contratar un intermediario de seguros para que asesore a la SOCIEDAD TELEVISIÓN DEL PACIFICO LTDA – TELEPACIFICO en la elaboración, contratación, administración y ejecución del programa de seguros de la entidad.</t>
  </si>
  <si>
    <t>Prestación del servicio de impresión, fotocopiado y anillado para TELEPACIFICO, de acuerdo a los requerimientos que al interior de las áreas u oficinas de la entidad  se requieran</t>
  </si>
  <si>
    <t>Contratar la prestación del servicio vigilancia y seguridad privada para las instalaciones ocupadas por TELEPACIFICO en la ciudad de Santiago de Cali y en la estación de transmisión ubicada en el municipio de El Águila, Valle del Cauca.</t>
  </si>
  <si>
    <t>Prestación del servicio de aseo y conserjería para las instalaciones ocupadas por TELEPACIFICO</t>
  </si>
  <si>
    <t>Contratar el servicio de mantenimiento preventivo y recarga para los extintores propiedad de TELEPACIFICO</t>
  </si>
  <si>
    <t>Contratar el servicio de mantenimiento preventivo y correctivo para los sistemas de aires acondicionados propiedad de TELEPACIFICO</t>
  </si>
  <si>
    <t>Prestación de servicios de mantenimiento preventivo y correctivo a todo costo para los vehiculos propiedad de TELEPACIFICO</t>
  </si>
  <si>
    <t>Prestación de servicios para la realización de evaluaciones médicas ocupacionales periódicas para  el personal de TELEPACIFICO.</t>
  </si>
  <si>
    <t>Suministro de elementos de protección personal (EPP) para aquellos trabajadores de TELEPACIFICO que dentro de su ejercicio laboral se exponen a los riesgos propios del trabajo</t>
  </si>
  <si>
    <t>Contratar los servicios de capacitación para el personal de TELEPACIFICO de acuerdo a las necesidades de la entidad,</t>
  </si>
  <si>
    <t>Contratar la adquisición y renovación de la plataforma de voz de TELEPACIFICO (Proyecto Telefonia IP)</t>
  </si>
  <si>
    <t>Contratar la adquisición de equipos para el mejoramiento de la calidad de la señal de TELEPACIFICO</t>
  </si>
  <si>
    <t>Contratar los servicios de soporte técnico y actualizaciones de software para TELEPACIFICO</t>
  </si>
  <si>
    <t>Contratar la prestación del servicio de streaming e internet dedicado y hosting dedicados  con funcionamiento 7 x 24 para TELEPACIFICO</t>
  </si>
  <si>
    <t>Contratar la prestación del servicio de alquiler de equipos de cómputo, impresoras y scanner para el uso de los usuarios en la infraestructura TI de TELEPACIFICO</t>
  </si>
  <si>
    <t>Contratar el mantenimiento y suministro de repuestos requeridos dentro de este, para la infraestructura tecnológica de TELEPACIFICO</t>
  </si>
  <si>
    <t xml:space="preserve">Contratar la prestación de servicio de alquiler de segmento satelital para TELEPACIFICO </t>
  </si>
  <si>
    <t>Contratar la prestación de servicio de apoyo a la gestión para el fortalecimiento de contenidos de programación educativa y cultural multiplataforma de TELEPACIFICO</t>
  </si>
  <si>
    <t>Contratar la producción de material promocional para el posicionamiento y fortalecimiento de la marca TELEPACIFICO</t>
  </si>
  <si>
    <t>Contratar el suministro de alimentación para el personal que hace parte de las producciones a cargo del área de Servicios Especiales de TELEPACIFICO.</t>
  </si>
  <si>
    <t>Otros Gastos servicios especiales</t>
  </si>
  <si>
    <t>Otros gastos de programacion</t>
  </si>
  <si>
    <t>SGSST</t>
  </si>
  <si>
    <t xml:space="preserve">Sistema de Aire Acondicionado </t>
  </si>
  <si>
    <t>Servicios Programacion</t>
  </si>
  <si>
    <t xml:space="preserve">Servicios Adtivos </t>
  </si>
  <si>
    <t>Servicios Control interno</t>
  </si>
  <si>
    <t xml:space="preserve">Servicios  Contabildiad </t>
  </si>
  <si>
    <t>Servicios  Area Financiera</t>
  </si>
  <si>
    <t>Servicios  Area tesoreria</t>
  </si>
  <si>
    <t xml:space="preserve">Servicios  Area juridica </t>
  </si>
  <si>
    <t xml:space="preserve">Servicios  Area Planeación </t>
  </si>
  <si>
    <t xml:space="preserve">Servicios  Area Cartera </t>
  </si>
  <si>
    <t xml:space="preserve">Servicios Videoteca </t>
  </si>
  <si>
    <t>Servicios de Emisión</t>
  </si>
  <si>
    <t>Servicios ara de Comercialización y Merc</t>
  </si>
  <si>
    <t>Servicios area de Producción</t>
  </si>
  <si>
    <t>Servicios Area de Servicios Especiales</t>
  </si>
  <si>
    <t xml:space="preserve">Aire Acondicionado </t>
  </si>
  <si>
    <t xml:space="preserve">Suministro Papeleria e impresos </t>
  </si>
  <si>
    <t>Aseo y Cafeteria</t>
  </si>
  <si>
    <t>Dotacion Trabajadores</t>
  </si>
  <si>
    <t>Adecuación Locativa</t>
  </si>
  <si>
    <t xml:space="preserve">Mensajeria </t>
  </si>
  <si>
    <t xml:space="preserve">Seguros </t>
  </si>
  <si>
    <t xml:space="preserve">Seguridad </t>
  </si>
  <si>
    <t>Servicio Aseo y Cafeteria</t>
  </si>
  <si>
    <t xml:space="preserve">Equipos Oficina </t>
  </si>
  <si>
    <t xml:space="preserve">Plan de emergencia </t>
  </si>
  <si>
    <t>Mantenimiento Planta Electrica</t>
  </si>
  <si>
    <t>Mantenimiento Vehiculos</t>
  </si>
  <si>
    <t xml:space="preserve">Examenes Médicos </t>
  </si>
  <si>
    <t>Suministro de EPP</t>
  </si>
  <si>
    <t>Servicios Planta Telefonica</t>
  </si>
  <si>
    <t>Calidad de la Señal</t>
  </si>
  <si>
    <t xml:space="preserve">Software </t>
  </si>
  <si>
    <t>Servicios Streaming</t>
  </si>
  <si>
    <t>Infraestrutura Tecnologica de TP</t>
  </si>
  <si>
    <t>Servicios Segmento Satelital</t>
  </si>
  <si>
    <t xml:space="preserve">Programacion Contenidos Audiovisuales TP </t>
  </si>
  <si>
    <t xml:space="preserve">Almacenamiento Servicios Especiales </t>
  </si>
  <si>
    <t xml:space="preserve">Material </t>
  </si>
  <si>
    <t xml:space="preserve">Gastos Comercialización </t>
  </si>
  <si>
    <t xml:space="preserve">Alimentación </t>
  </si>
  <si>
    <t xml:space="preserve">Transporte </t>
  </si>
  <si>
    <t>Marzo- Diceimbre</t>
  </si>
  <si>
    <t xml:space="preserve"> I Semestre</t>
  </si>
  <si>
    <t>Febero- Diciembre</t>
  </si>
  <si>
    <t>Enero- Diciembre</t>
  </si>
  <si>
    <t>Febrero-Diciembre</t>
  </si>
  <si>
    <t xml:space="preserve">Ejecución Plan </t>
  </si>
  <si>
    <t xml:space="preserve">Cumplimiento Planes de Area </t>
  </si>
  <si>
    <t xml:space="preserve">Cumplimiento de las actividades del Area y/o Entrega de informes oportunos </t>
  </si>
  <si>
    <t>Insumos de Cafeteria adquiridos durante la vigencia</t>
  </si>
  <si>
    <t>Entrega de Dotacion</t>
  </si>
  <si>
    <t>Ejecución Plan Mto</t>
  </si>
  <si>
    <t xml:space="preserve">Actualización Polizas </t>
  </si>
  <si>
    <t>Prestación del Servicio de Seguridad</t>
  </si>
  <si>
    <t>Insumos de Aseo y Cafeteria adquiridos durante la vigencia</t>
  </si>
  <si>
    <t>Equipos Adquiridos</t>
  </si>
  <si>
    <t>Ejecución del Plan Mto</t>
  </si>
  <si>
    <t>Ejecucion Plan Mto A.A</t>
  </si>
  <si>
    <t>Equipos Adquiridos o Utilizados</t>
  </si>
  <si>
    <t>Elementos adquiridos</t>
  </si>
  <si>
    <t>Ejecucion Rubro alimentacion Servicios Especiales</t>
  </si>
  <si>
    <t>PLAN DE ACCIÓN INTEGRADO TELEPACÍFICO -2024</t>
  </si>
  <si>
    <t xml:space="preserve">                        Formato Plan de Acción Vig. 2024. </t>
  </si>
  <si>
    <t>Ejecutar 1 plan para la producción, contratación y adquisición de programas educativos, cul-turales y/o informativos noticiosos propios para la Región Pacífico Colombiana en en la vigencia 2024</t>
  </si>
  <si>
    <t>Ejecutar  un (1) plan de actualización de la infraestructura informática de Telepacífico durante la vigencia 2024</t>
  </si>
  <si>
    <t>Ejecutar 1 plan de mejoramiento de calidad de la señal de Telepacífico durante la vigencia 2024</t>
  </si>
  <si>
    <t>Mapas de riesgos de corrupción vigencia 2024  para los 9 procesos identificados</t>
  </si>
  <si>
    <t>Construir la Matriz Institucional de Riesgos de Corrupción de Telepacifico 2024</t>
  </si>
  <si>
    <t>Designación de una persona para la gestión de las PQRSDF  en el área de Comercialización para interactuar con el ciudadano o Televidentes.</t>
  </si>
  <si>
    <t>Designar a un profesional para el manejo de las PQRSDF  durante la vigencia.</t>
  </si>
  <si>
    <t>Contrato vigente de profesional para el manejo de las PQRSDF  durante la vigencia.</t>
  </si>
  <si>
    <t>Prestación de servicios profesionales de apoyo a la gestión en la Dirección Administrativa de TELEPACIFICO.</t>
  </si>
  <si>
    <t>Prestación de servicios profesionales de apoyo a la gestión de la Oficina de Control Interno, en las actividades de procesos de seguimiento y reportes a los entes de control que se requieren en el área, para el cumplimiento de las obligaciones de la SOCIEDAD TELEVISIÓN DEL PACÍFICO LTDA.</t>
  </si>
  <si>
    <t>Contratar el servicio de mantenimiento para aquellos equpos de oficina propiedad de TELEPACIFICO que así lo requieran</t>
  </si>
  <si>
    <t>REGIMEN_ESPECIAL</t>
  </si>
  <si>
    <t>Proyecto mejoramiento MAN</t>
  </si>
  <si>
    <t>Proyecto TI</t>
  </si>
  <si>
    <t>Contratar la prestación del servicio de transporte para el persona que haga parte de las producciones a cargo del área de Servicios Especiales de TELEPACIFICO.</t>
  </si>
  <si>
    <t>Subestación electrica</t>
  </si>
  <si>
    <t>Elaborado por: Oficina Asesora de Planeación de Telepacífico, Enero de 2024</t>
  </si>
  <si>
    <t>Proyecto mejoramiento MAM</t>
  </si>
  <si>
    <t>Ejeucion de contrato Alquiler Seg Satelital</t>
  </si>
  <si>
    <t xml:space="preserve">Elaboracion de Examenes medicos </t>
  </si>
  <si>
    <t>Ejecucion de Plan de Capacitación</t>
  </si>
  <si>
    <t>Renovación plaforma Voz</t>
  </si>
  <si>
    <t>Mejoramiento de la Calidad de la Señal</t>
  </si>
  <si>
    <t xml:space="preserve">Actualizacion de licencias </t>
  </si>
  <si>
    <t>Ejecucion Contrato Mejoramiento MAM</t>
  </si>
  <si>
    <t>Ejecucion Contratos TI</t>
  </si>
  <si>
    <t>Prestación de Servicio  de streaming e internet 24*7</t>
  </si>
  <si>
    <t>Ejecucion contrato prestacion de servicios de Computo</t>
  </si>
  <si>
    <t>Ejecucion Contrato promocion de Marca</t>
  </si>
  <si>
    <t>Ejecucion Rubro  Servicios Especiales</t>
  </si>
  <si>
    <t>Ejecicion Gastos de Programación</t>
  </si>
  <si>
    <t xml:space="preserve">Ejecucion Contrato para el Mto de la Subestacion Electrica </t>
  </si>
  <si>
    <t>Fecha Programada / Estimada (2024)</t>
  </si>
  <si>
    <t>P2024PN01 Fortalecimiento de la programación de Telepacífico 2024</t>
  </si>
  <si>
    <t>P2024OT01 Fortalecimiento de la Infraestructura TI de Telepacífico 2024</t>
  </si>
  <si>
    <t>P2024OT02 Optimización de la calidad tecnica y digital de la emisión y transmisión de los programas de Telepacífico 2024</t>
  </si>
  <si>
    <r>
      <t xml:space="preserve">Publicar en el portal web de Telepacífico el  100% de la Información requerida en la politica de </t>
    </r>
    <r>
      <rPr>
        <sz val="10"/>
        <color rgb="FFFF0000"/>
        <rFont val="Calibri"/>
        <family val="2"/>
        <scheme val="minor"/>
      </rPr>
      <t>Gobierno Digital.</t>
    </r>
  </si>
  <si>
    <t>PROYECTO DEL AREA COMERCIAL</t>
  </si>
  <si>
    <t>Plan Anual de Capacitaciones</t>
  </si>
  <si>
    <t>SI</t>
  </si>
  <si>
    <t>Recursos Propios</t>
  </si>
  <si>
    <t>Futic/ Propios</t>
  </si>
  <si>
    <t>Direc. Comercial</t>
  </si>
  <si>
    <t>Fortalecimiento de la Comunicación y Gestion Institucional</t>
  </si>
  <si>
    <t>Generar espacios con el Televidente con el programa de Defensoria del Televidente</t>
  </si>
  <si>
    <t xml:space="preserve">Socializar los temas de interes o sugerencias y compartir con el personal competente </t>
  </si>
  <si>
    <t>Plan SGSST</t>
  </si>
  <si>
    <t>% Cumplimiento del Plan de Capacitación</t>
  </si>
  <si>
    <t xml:space="preserve">Plan Anual de Bienestar </t>
  </si>
  <si>
    <t>no</t>
  </si>
  <si>
    <t>% Cumplimiento del Plan de Bienestar</t>
  </si>
  <si>
    <t>Ejecucion de Plan de Bienestar</t>
  </si>
  <si>
    <t>Actividades de Bienestar para el personal de Telepacifico</t>
  </si>
  <si>
    <t>P2024CM01 COMUNICACIÓN DE LA GESTIÓN PÚBLICA INSTITUCIONAL</t>
  </si>
  <si>
    <t>Construir los Mapas de riesgos de corrupción vigencia 2024  para los 9 procesos identificados</t>
  </si>
  <si>
    <r>
      <t xml:space="preserve">Publicar en el portal web de Telepacífico el  100% de la Información requerida en la politica </t>
    </r>
    <r>
      <rPr>
        <sz val="10"/>
        <rFont val="Calibri"/>
        <family val="2"/>
        <scheme val="minor"/>
      </rPr>
      <t>de Gobierno Digital.</t>
    </r>
  </si>
  <si>
    <t>P2024CM01 Comunicación de la Gestión Pública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</si>
</sst>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$&quot;\ * #,##0_);_(&quot;$&quot;\ * \(#,##0\);_(&quot;$&quot;\ * &quot;-&quot;_);_(@_)"/>
    <numFmt numFmtId="165" formatCode="_(&quot;$&quot;\ * #,##0.00_);_(&quot;$&quot;\ * \(#,##0.00\);_(&quot;$&quot;\ * &quot;-&quot;??_);_(@_)"/>
    <numFmt numFmtId="166" formatCode="dd/mm/yyyy;@"/>
    <numFmt numFmtId="167" formatCode="#,##0.0"/>
    <numFmt numFmtId="168" formatCode="0.0%"/>
    <numFmt numFmtId="169" formatCode="_(&quot;$&quot;\ * #,##0_);_(&quot;$&quot;\ * \(#,##0\);_(&quot;$&quot;\ * &quot;-&quot;??_);_(@_)"/>
    <numFmt numFmtId="170" formatCode="_-&quot;$&quot;\ * #.##0.00_-;\-&quot;$&quot;\ * #.##0.00_-;_-&quot;$&quot;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7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F8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1" fillId="0" borderId="0"/>
  </cellStyleXfs>
  <cellXfs count="108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center" vertical="center"/>
    </xf>
    <xf numFmtId="168" fontId="7" fillId="0" borderId="1" xfId="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166" fontId="7" fillId="5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17" fontId="8" fillId="5" borderId="1" xfId="0" applyNumberFormat="1" applyFont="1" applyFill="1" applyBorder="1" applyAlignment="1">
      <alignment horizontal="center" vertical="center"/>
    </xf>
    <xf numFmtId="17" fontId="7" fillId="5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9" fontId="7" fillId="3" borderId="1" xfId="2" applyFont="1" applyFill="1" applyBorder="1" applyAlignment="1">
      <alignment horizontal="center" vertical="center"/>
    </xf>
    <xf numFmtId="165" fontId="0" fillId="0" borderId="0" xfId="1" applyFont="1" applyFill="1"/>
    <xf numFmtId="0" fontId="2" fillId="5" borderId="1" xfId="0" applyFont="1" applyFill="1" applyBorder="1" applyAlignment="1">
      <alignment horizontal="center" vertical="center" wrapText="1"/>
    </xf>
    <xf numFmtId="167" fontId="7" fillId="5" borderId="1" xfId="0" applyNumberFormat="1" applyFont="1" applyFill="1" applyBorder="1" applyAlignment="1">
      <alignment horizontal="center" vertical="center"/>
    </xf>
    <xf numFmtId="168" fontId="7" fillId="5" borderId="1" xfId="2" applyNumberFormat="1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wrapText="1"/>
    </xf>
    <xf numFmtId="0" fontId="2" fillId="0" borderId="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3" borderId="4" xfId="4" applyFont="1" applyFill="1" applyBorder="1" applyAlignment="1">
      <alignment horizontal="center" vertical="center" wrapText="1"/>
    </xf>
    <xf numFmtId="0" fontId="0" fillId="3" borderId="1" xfId="0" applyFill="1" applyBorder="1"/>
    <xf numFmtId="0" fontId="13" fillId="0" borderId="0" xfId="0" applyFont="1" applyFill="1" applyAlignment="1">
      <alignment horizontal="center" vertical="center"/>
    </xf>
    <xf numFmtId="0" fontId="2" fillId="0" borderId="0" xfId="0" applyFont="1" applyFill="1"/>
    <xf numFmtId="169" fontId="0" fillId="0" borderId="0" xfId="1" applyNumberFormat="1" applyFont="1" applyFill="1"/>
    <xf numFmtId="164" fontId="6" fillId="5" borderId="0" xfId="0" applyNumberFormat="1" applyFont="1" applyFill="1" applyBorder="1" applyAlignment="1">
      <alignment vertical="center"/>
    </xf>
    <xf numFmtId="164" fontId="16" fillId="3" borderId="1" xfId="0" applyNumberFormat="1" applyFont="1" applyFill="1" applyBorder="1" applyAlignment="1">
      <alignment vertical="center"/>
    </xf>
    <xf numFmtId="165" fontId="0" fillId="6" borderId="1" xfId="1" applyFont="1" applyFill="1" applyBorder="1" applyAlignment="1" applyProtection="1">
      <alignment horizontal="right" vertical="center" wrapText="1"/>
      <protection locked="0"/>
    </xf>
    <xf numFmtId="0" fontId="17" fillId="6" borderId="1" xfId="0" applyFont="1" applyFill="1" applyBorder="1" applyAlignment="1" applyProtection="1">
      <alignment horizontal="center" vertical="center" wrapText="1"/>
      <protection locked="0"/>
    </xf>
    <xf numFmtId="165" fontId="0" fillId="6" borderId="1" xfId="1" applyFont="1" applyFill="1" applyBorder="1" applyAlignment="1" applyProtection="1">
      <alignment horizontal="center" vertical="center" wrapText="1"/>
      <protection locked="0"/>
    </xf>
    <xf numFmtId="170" fontId="0" fillId="0" borderId="0" xfId="0" applyNumberFormat="1" applyFill="1"/>
    <xf numFmtId="0" fontId="5" fillId="0" borderId="3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165" fontId="1" fillId="6" borderId="1" xfId="1" applyFont="1" applyFill="1" applyBorder="1" applyAlignment="1" applyProtection="1">
      <alignment vertical="center" wrapText="1"/>
      <protection locked="0"/>
    </xf>
    <xf numFmtId="165" fontId="1" fillId="6" borderId="1" xfId="1" applyFont="1" applyFill="1" applyBorder="1" applyAlignment="1" applyProtection="1">
      <alignment horizontal="right" vertical="center" wrapText="1"/>
      <protection locked="0"/>
    </xf>
    <xf numFmtId="0" fontId="2" fillId="8" borderId="6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2" fillId="8" borderId="4" xfId="4" applyFont="1" applyFill="1" applyBorder="1" applyAlignment="1">
      <alignment horizontal="center" vertical="center" wrapText="1"/>
    </xf>
    <xf numFmtId="3" fontId="7" fillId="8" borderId="1" xfId="0" applyNumberFormat="1" applyFont="1" applyFill="1" applyBorder="1" applyAlignment="1">
      <alignment horizontal="center" vertical="center"/>
    </xf>
    <xf numFmtId="167" fontId="7" fillId="8" borderId="7" xfId="0" applyNumberFormat="1" applyFont="1" applyFill="1" applyBorder="1" applyAlignment="1">
      <alignment horizontal="center" vertical="center"/>
    </xf>
    <xf numFmtId="168" fontId="7" fillId="8" borderId="2" xfId="2" applyNumberFormat="1" applyFont="1" applyFill="1" applyBorder="1" applyAlignment="1">
      <alignment horizontal="center" vertical="center"/>
    </xf>
    <xf numFmtId="0" fontId="0" fillId="8" borderId="0" xfId="0" applyFill="1"/>
    <xf numFmtId="0" fontId="2" fillId="5" borderId="6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167" fontId="7" fillId="5" borderId="7" xfId="0" applyNumberFormat="1" applyFont="1" applyFill="1" applyBorder="1" applyAlignment="1">
      <alignment horizontal="center" vertical="center"/>
    </xf>
    <xf numFmtId="168" fontId="7" fillId="5" borderId="2" xfId="2" applyNumberFormat="1" applyFont="1" applyFill="1" applyBorder="1" applyAlignment="1">
      <alignment horizontal="center" vertical="center"/>
    </xf>
    <xf numFmtId="0" fontId="0" fillId="6" borderId="1" xfId="0" applyFill="1" applyBorder="1" applyAlignment="1" applyProtection="1">
      <alignment horizontal="left" vertical="center" wrapText="1"/>
      <protection locked="0"/>
    </xf>
    <xf numFmtId="0" fontId="0" fillId="6" borderId="1" xfId="0" quotePrefix="1" applyFill="1" applyBorder="1" applyAlignment="1" applyProtection="1">
      <alignment horizontal="left" vertical="center" wrapText="1"/>
      <protection locked="0"/>
    </xf>
    <xf numFmtId="0" fontId="0" fillId="8" borderId="1" xfId="0" applyFill="1" applyBorder="1" applyAlignment="1" applyProtection="1">
      <alignment horizontal="left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165" fontId="1" fillId="7" borderId="1" xfId="1" applyFont="1" applyFill="1" applyBorder="1" applyAlignment="1" applyProtection="1">
      <alignment horizontal="right" vertical="center" wrapText="1"/>
      <protection locked="0"/>
    </xf>
    <xf numFmtId="0" fontId="0" fillId="7" borderId="1" xfId="0" quotePrefix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165" fontId="0" fillId="6" borderId="1" xfId="1" applyFont="1" applyFill="1" applyBorder="1" applyAlignment="1" applyProtection="1">
      <alignment horizontal="left" vertical="center" wrapText="1"/>
      <protection locked="0"/>
    </xf>
    <xf numFmtId="3" fontId="7" fillId="3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17" fillId="7" borderId="1" xfId="0" applyFont="1" applyFill="1" applyBorder="1" applyAlignment="1" applyProtection="1">
      <alignment horizontal="center" vertical="center" wrapText="1"/>
      <protection locked="0"/>
    </xf>
    <xf numFmtId="0" fontId="0" fillId="5" borderId="1" xfId="0" quotePrefix="1" applyFill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>
      <alignment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/>
    </xf>
    <xf numFmtId="165" fontId="0" fillId="3" borderId="1" xfId="1" applyFont="1" applyFill="1" applyBorder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3" fontId="7" fillId="0" borderId="7" xfId="0" applyNumberFormat="1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8" fontId="7" fillId="0" borderId="2" xfId="2" applyNumberFormat="1" applyFont="1" applyFill="1" applyBorder="1" applyAlignment="1">
      <alignment horizontal="center" vertical="center"/>
    </xf>
    <xf numFmtId="168" fontId="7" fillId="0" borderId="3" xfId="2" applyNumberFormat="1" applyFont="1" applyFill="1" applyBorder="1" applyAlignment="1">
      <alignment horizontal="center" vertical="center"/>
    </xf>
    <xf numFmtId="168" fontId="7" fillId="0" borderId="5" xfId="2" applyNumberFormat="1" applyFont="1" applyFill="1" applyBorder="1" applyAlignment="1">
      <alignment horizontal="center" vertical="center"/>
    </xf>
    <xf numFmtId="167" fontId="7" fillId="0" borderId="7" xfId="0" applyNumberFormat="1" applyFont="1" applyFill="1" applyBorder="1" applyAlignment="1">
      <alignment horizontal="center" vertical="center"/>
    </xf>
    <xf numFmtId="167" fontId="7" fillId="0" borderId="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5">
    <cellStyle name="Moneda" xfId="1" builtinId="4"/>
    <cellStyle name="Normal" xfId="0" builtinId="0"/>
    <cellStyle name="Normal 2" xfId="3"/>
    <cellStyle name="Normal 6" xfId="4"/>
    <cellStyle name="Porcentaje" xfId="2" builtinId="5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773906</xdr:colOff>
      <xdr:row>4</xdr:row>
      <xdr:rowOff>88345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438"/>
          <a:ext cx="773906" cy="659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773906</xdr:colOff>
      <xdr:row>4</xdr:row>
      <xdr:rowOff>88345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773906" cy="659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lan%20de%20Acci&#243;n\2024\PLAN%20ANUAL%20DE%20ADQUISICIONES%20PAA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PAA%20Bienes%20y%20Servicios%202021%20-%20TELEPACIFIC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Plan-de-Acci&#243;n-Integrado-Telepac&#237;fico-2020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pro1/AppData/Local/Microsoft/Windows/Temporary%20Internet%20Files/Content.Outlook/YTKL8EJL/Plan%20de%20Acci&#243;n%20Integrado%20Telepac&#237;fico%202020%20Biane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A"/>
      <sheetName val="EJEMPLO"/>
      <sheetName val="archivo de datos"/>
    </sheetNames>
    <sheetDataSet>
      <sheetData sheetId="0"/>
      <sheetData sheetId="1"/>
      <sheetData sheetId="2">
        <row r="2">
          <cell r="B2" t="str">
            <v>LICITACION</v>
          </cell>
          <cell r="E2" t="str">
            <v>Recursos propios</v>
          </cell>
        </row>
        <row r="3">
          <cell r="B3" t="str">
            <v>REGIMEN_ESPECIAL</v>
          </cell>
          <cell r="E3" t="str">
            <v>Recursos de crédito</v>
          </cell>
        </row>
        <row r="4">
          <cell r="B4" t="str">
            <v>SUBASTA</v>
          </cell>
          <cell r="E4" t="str">
            <v>Sistema General de Participaciones - SGP</v>
          </cell>
        </row>
        <row r="5">
          <cell r="B5" t="str">
            <v>CONCURSO_MERITOS</v>
          </cell>
          <cell r="E5" t="str">
            <v>Sistema General de Regalías - SGR</v>
          </cell>
        </row>
        <row r="6">
          <cell r="B6" t="str">
            <v>SELECCION_ABREVIADA</v>
          </cell>
          <cell r="E6" t="str">
            <v>Presupuesto General de la Nación – PGN</v>
          </cell>
        </row>
        <row r="7">
          <cell r="B7" t="str">
            <v>CONTRATACION_DIRECTA</v>
          </cell>
          <cell r="E7" t="str">
            <v>Recursos Propios (Alcaldías, Gobernaciones y Resguardos Indígenas)</v>
          </cell>
        </row>
        <row r="8">
          <cell r="B8" t="str">
            <v>CONTRATACION_MINIMA_CUANTIA</v>
          </cell>
          <cell r="E8" t="str">
            <v>Recursos en especie</v>
          </cell>
        </row>
        <row r="9">
          <cell r="B9" t="str">
            <v>CONCURSO_MERITOS_ABIERTO</v>
          </cell>
          <cell r="E9" t="str">
            <v>Recursos privados/cooperación</v>
          </cell>
        </row>
        <row r="10">
          <cell r="B10" t="str">
            <v>PROCESOS_SALUD</v>
          </cell>
          <cell r="E10" t="str">
            <v>Otros recursos</v>
          </cell>
        </row>
        <row r="11">
          <cell r="B11" t="str">
            <v>SELECCION_ABREVIADA_LIT_H_NUM_2_ART_2_LEY_1150_DE_2007</v>
          </cell>
          <cell r="E11" t="str">
            <v>Asignación Especial del Sistema General de Participación para Resguardos Indígenas - AESGPRI</v>
          </cell>
        </row>
        <row r="12">
          <cell r="B12" t="str">
            <v>ASOCIACION_PUBLICO_PRIVADA</v>
          </cell>
        </row>
        <row r="13">
          <cell r="B13" t="str">
            <v>ASOCIACION_PUBLICO_PRIVADA_INICIATIVA_PRIVADA</v>
          </cell>
        </row>
        <row r="14">
          <cell r="B14" t="str">
            <v>LICITACION OBRA PUBLICA</v>
          </cell>
        </row>
        <row r="15">
          <cell r="B15" t="str">
            <v>CONTRATOS Y CONVENIOS CON MAS DE DOS PARTES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A"/>
      <sheetName val="EJEMPLO"/>
      <sheetName val="archivo de datos"/>
    </sheetNames>
    <sheetDataSet>
      <sheetData sheetId="0"/>
      <sheetData sheetId="1"/>
      <sheetData sheetId="2">
        <row r="20">
          <cell r="E20" t="str">
            <v>Enero</v>
          </cell>
        </row>
        <row r="21">
          <cell r="E21" t="str">
            <v>Febrero</v>
          </cell>
        </row>
        <row r="22">
          <cell r="E22" t="str">
            <v>Marzo</v>
          </cell>
        </row>
        <row r="23">
          <cell r="E23" t="str">
            <v>Abril</v>
          </cell>
        </row>
        <row r="24">
          <cell r="E24" t="str">
            <v>Mayo</v>
          </cell>
        </row>
        <row r="25">
          <cell r="E25" t="str">
            <v>Junio</v>
          </cell>
        </row>
        <row r="26">
          <cell r="E26" t="str">
            <v>Julio</v>
          </cell>
        </row>
        <row r="27">
          <cell r="E27" t="str">
            <v>Agosto</v>
          </cell>
        </row>
        <row r="28">
          <cell r="E28" t="str">
            <v>Septiembre</v>
          </cell>
        </row>
        <row r="29">
          <cell r="E29" t="str">
            <v>Octubre</v>
          </cell>
        </row>
        <row r="30">
          <cell r="E30" t="str">
            <v>Noviembre</v>
          </cell>
        </row>
        <row r="31">
          <cell r="E31" t="str">
            <v>Diciembre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 2021"/>
      <sheetName val="Listados"/>
      <sheetName val="Hoja1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 2019"/>
      <sheetName val="Listado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97"/>
  <sheetViews>
    <sheetView showGridLines="0" tabSelected="1" topLeftCell="B1" zoomScaleNormal="100" workbookViewId="0">
      <selection activeCell="Q10" sqref="Q10"/>
    </sheetView>
  </sheetViews>
  <sheetFormatPr baseColWidth="10" defaultRowHeight="15" x14ac:dyDescent="0.25"/>
  <cols>
    <col min="1" max="1" width="8" style="1" hidden="1" customWidth="1"/>
    <col min="2" max="2" width="14.140625" style="2" customWidth="1"/>
    <col min="3" max="3" width="14.85546875" style="2" customWidth="1"/>
    <col min="4" max="4" width="22" style="2" customWidth="1"/>
    <col min="5" max="5" width="66.5703125" style="2" customWidth="1"/>
    <col min="6" max="6" width="9.42578125" style="2" customWidth="1"/>
    <col min="7" max="7" width="21.28515625" style="2" customWidth="1"/>
    <col min="8" max="8" width="12.5703125" style="4" customWidth="1"/>
    <col min="9" max="9" width="22.7109375" style="4" hidden="1" customWidth="1"/>
    <col min="10" max="10" width="27" style="2" customWidth="1"/>
    <col min="11" max="11" width="13.85546875" style="2" customWidth="1"/>
    <col min="12" max="12" width="32" style="4" customWidth="1"/>
    <col min="13" max="13" width="33.5703125" style="4" hidden="1" customWidth="1"/>
    <col min="14" max="14" width="14" style="2" hidden="1" customWidth="1"/>
    <col min="15" max="15" width="9" style="2" hidden="1" customWidth="1"/>
    <col min="16" max="16" width="4.85546875" style="2" hidden="1" customWidth="1"/>
    <col min="17" max="17" width="18.42578125" style="2" bestFit="1" customWidth="1"/>
    <col min="18" max="18" width="19.42578125" style="2" bestFit="1" customWidth="1"/>
    <col min="19" max="19" width="16.7109375" style="2" bestFit="1" customWidth="1"/>
    <col min="20" max="16384" width="11.42578125" style="2"/>
  </cols>
  <sheetData>
    <row r="1" spans="1:19" ht="5.25" customHeight="1" x14ac:dyDescent="0.25">
      <c r="I1" s="3"/>
    </row>
    <row r="2" spans="1:19" hidden="1" x14ac:dyDescent="0.25"/>
    <row r="3" spans="1:19" ht="24.75" customHeight="1" x14ac:dyDescent="0.3">
      <c r="B3" s="106" t="s">
        <v>234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9" ht="20.25" customHeight="1" x14ac:dyDescent="0.25">
      <c r="B4" s="107" t="s">
        <v>235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6" spans="1:19" ht="67.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123</v>
      </c>
      <c r="K6" s="5" t="s">
        <v>268</v>
      </c>
      <c r="L6" s="5" t="s">
        <v>9</v>
      </c>
      <c r="M6" s="5" t="s">
        <v>10</v>
      </c>
      <c r="N6" s="5" t="s">
        <v>11</v>
      </c>
      <c r="O6" s="5" t="s">
        <v>12</v>
      </c>
      <c r="P6" s="5" t="s">
        <v>13</v>
      </c>
    </row>
    <row r="7" spans="1:19" ht="101.25" customHeight="1" x14ac:dyDescent="0.25">
      <c r="A7" s="92"/>
      <c r="B7" s="6" t="s">
        <v>14</v>
      </c>
      <c r="C7" s="6" t="s">
        <v>15</v>
      </c>
      <c r="D7" s="6" t="s">
        <v>16</v>
      </c>
      <c r="E7" s="6" t="s">
        <v>269</v>
      </c>
      <c r="F7" s="7" t="s">
        <v>17</v>
      </c>
      <c r="G7" s="98">
        <v>29885573672</v>
      </c>
      <c r="H7" s="15" t="s">
        <v>18</v>
      </c>
      <c r="I7" s="6"/>
      <c r="J7" s="6" t="s">
        <v>236</v>
      </c>
      <c r="K7" s="8" t="s">
        <v>19</v>
      </c>
      <c r="L7" s="9" t="s">
        <v>20</v>
      </c>
      <c r="M7" s="10" t="s">
        <v>21</v>
      </c>
      <c r="N7" s="11">
        <v>1</v>
      </c>
      <c r="O7" s="12" t="s">
        <v>22</v>
      </c>
      <c r="P7" s="13" t="str">
        <f>IF(O7="","",IF(O7="-","No disp.",IF(#REF!="","",O7/#REF!)))</f>
        <v>No disp.</v>
      </c>
    </row>
    <row r="8" spans="1:19" ht="69.75" customHeight="1" x14ac:dyDescent="0.25">
      <c r="A8" s="93"/>
      <c r="B8" s="6" t="s">
        <v>23</v>
      </c>
      <c r="C8" s="6" t="s">
        <v>15</v>
      </c>
      <c r="D8" s="6" t="s">
        <v>24</v>
      </c>
      <c r="E8" s="6" t="s">
        <v>270</v>
      </c>
      <c r="F8" s="7" t="s">
        <v>17</v>
      </c>
      <c r="G8" s="99"/>
      <c r="H8" s="15" t="s">
        <v>25</v>
      </c>
      <c r="I8" s="6"/>
      <c r="J8" s="6" t="s">
        <v>237</v>
      </c>
      <c r="K8" s="8" t="s">
        <v>19</v>
      </c>
      <c r="L8" s="9" t="s">
        <v>26</v>
      </c>
      <c r="M8" s="14"/>
      <c r="N8" s="11">
        <v>1</v>
      </c>
      <c r="O8" s="12" t="s">
        <v>22</v>
      </c>
      <c r="P8" s="13" t="str">
        <f>IF(O8="","",IF(O8="-","No disp.",IF(N7="NA","NA",O8/N7)))</f>
        <v>No disp.</v>
      </c>
    </row>
    <row r="9" spans="1:19" ht="61.5" customHeight="1" x14ac:dyDescent="0.25">
      <c r="A9" s="93"/>
      <c r="B9" s="6" t="s">
        <v>23</v>
      </c>
      <c r="C9" s="6" t="s">
        <v>15</v>
      </c>
      <c r="D9" s="6" t="s">
        <v>27</v>
      </c>
      <c r="E9" s="6" t="s">
        <v>271</v>
      </c>
      <c r="F9" s="7" t="s">
        <v>17</v>
      </c>
      <c r="G9" s="99"/>
      <c r="H9" s="15" t="s">
        <v>18</v>
      </c>
      <c r="I9" s="15"/>
      <c r="J9" s="9" t="s">
        <v>238</v>
      </c>
      <c r="K9" s="8" t="s">
        <v>19</v>
      </c>
      <c r="L9" s="9" t="s">
        <v>28</v>
      </c>
      <c r="M9" s="16"/>
      <c r="N9" s="11">
        <v>1</v>
      </c>
      <c r="O9" s="12" t="s">
        <v>22</v>
      </c>
      <c r="P9" s="13" t="str">
        <f t="shared" ref="P9:P59" si="0">IF(O9="","",IF(O9="-","No disp.",IF(N9="NA","NA",O9/N9)))</f>
        <v>No disp.</v>
      </c>
      <c r="R9" s="50"/>
      <c r="S9" s="51"/>
    </row>
    <row r="10" spans="1:19" ht="93" customHeight="1" x14ac:dyDescent="0.25">
      <c r="A10" s="57"/>
      <c r="B10" s="35" t="s">
        <v>51</v>
      </c>
      <c r="C10" s="6" t="s">
        <v>15</v>
      </c>
      <c r="D10" s="6" t="s">
        <v>16</v>
      </c>
      <c r="E10" s="6" t="s">
        <v>292</v>
      </c>
      <c r="F10" s="7" t="s">
        <v>17</v>
      </c>
      <c r="G10" s="100"/>
      <c r="H10" s="90" t="s">
        <v>25</v>
      </c>
      <c r="I10" s="15"/>
      <c r="J10" s="6" t="s">
        <v>236</v>
      </c>
      <c r="K10" s="8" t="s">
        <v>19</v>
      </c>
      <c r="L10" s="9" t="s">
        <v>20</v>
      </c>
      <c r="M10" s="16"/>
      <c r="N10" s="58"/>
      <c r="O10" s="12"/>
      <c r="P10" s="13"/>
      <c r="R10" s="50"/>
      <c r="S10" s="51"/>
    </row>
    <row r="11" spans="1:19" ht="62.25" customHeight="1" x14ac:dyDescent="0.25">
      <c r="A11" s="5"/>
      <c r="B11" s="17" t="s">
        <v>29</v>
      </c>
      <c r="C11" s="17" t="s">
        <v>15</v>
      </c>
      <c r="D11" s="18" t="s">
        <v>30</v>
      </c>
      <c r="E11" s="19" t="s">
        <v>31</v>
      </c>
      <c r="F11" s="20" t="s">
        <v>32</v>
      </c>
      <c r="G11" s="17" t="s">
        <v>33</v>
      </c>
      <c r="H11" s="17" t="s">
        <v>33</v>
      </c>
      <c r="I11" s="17" t="s">
        <v>33</v>
      </c>
      <c r="J11" s="19" t="s">
        <v>290</v>
      </c>
      <c r="K11" s="21" t="s">
        <v>122</v>
      </c>
      <c r="L11" s="19" t="s">
        <v>239</v>
      </c>
      <c r="M11" s="17" t="s">
        <v>34</v>
      </c>
      <c r="N11" s="22" t="s">
        <v>33</v>
      </c>
      <c r="O11" s="12" t="s">
        <v>33</v>
      </c>
      <c r="P11" s="13" t="str">
        <f t="shared" si="0"/>
        <v>NA</v>
      </c>
    </row>
    <row r="12" spans="1:19" ht="60.75" customHeight="1" x14ac:dyDescent="0.25">
      <c r="A12" s="5"/>
      <c r="B12" s="17" t="s">
        <v>35</v>
      </c>
      <c r="C12" s="17" t="s">
        <v>15</v>
      </c>
      <c r="D12" s="18" t="s">
        <v>30</v>
      </c>
      <c r="E12" s="19" t="s">
        <v>36</v>
      </c>
      <c r="F12" s="20" t="s">
        <v>32</v>
      </c>
      <c r="G12" s="17" t="s">
        <v>33</v>
      </c>
      <c r="H12" s="17" t="s">
        <v>33</v>
      </c>
      <c r="I12" s="17" t="s">
        <v>33</v>
      </c>
      <c r="J12" s="19" t="s">
        <v>240</v>
      </c>
      <c r="K12" s="21" t="s">
        <v>122</v>
      </c>
      <c r="L12" s="19" t="s">
        <v>37</v>
      </c>
      <c r="M12" s="17" t="s">
        <v>34</v>
      </c>
      <c r="N12" s="22" t="s">
        <v>33</v>
      </c>
      <c r="O12" s="12" t="s">
        <v>33</v>
      </c>
      <c r="P12" s="13" t="str">
        <f t="shared" si="0"/>
        <v>NA</v>
      </c>
    </row>
    <row r="13" spans="1:19" ht="51" x14ac:dyDescent="0.25">
      <c r="A13" s="5"/>
      <c r="B13" s="17" t="s">
        <v>35</v>
      </c>
      <c r="C13" s="17" t="s">
        <v>15</v>
      </c>
      <c r="D13" s="18" t="s">
        <v>30</v>
      </c>
      <c r="E13" s="19" t="s">
        <v>38</v>
      </c>
      <c r="F13" s="20" t="s">
        <v>32</v>
      </c>
      <c r="G13" s="17" t="s">
        <v>33</v>
      </c>
      <c r="H13" s="17" t="s">
        <v>33</v>
      </c>
      <c r="I13" s="17" t="s">
        <v>33</v>
      </c>
      <c r="J13" s="19" t="s">
        <v>39</v>
      </c>
      <c r="K13" s="21">
        <v>45322</v>
      </c>
      <c r="L13" s="19" t="s">
        <v>40</v>
      </c>
      <c r="M13" s="17" t="s">
        <v>34</v>
      </c>
      <c r="N13" s="22" t="s">
        <v>33</v>
      </c>
      <c r="O13" s="12" t="s">
        <v>33</v>
      </c>
      <c r="P13" s="13" t="str">
        <f t="shared" si="0"/>
        <v>NA</v>
      </c>
    </row>
    <row r="14" spans="1:19" ht="38.25" customHeight="1" x14ac:dyDescent="0.25">
      <c r="A14" s="5"/>
      <c r="B14" s="17" t="s">
        <v>41</v>
      </c>
      <c r="C14" s="17" t="s">
        <v>15</v>
      </c>
      <c r="D14" s="18" t="s">
        <v>30</v>
      </c>
      <c r="E14" s="19" t="s">
        <v>42</v>
      </c>
      <c r="F14" s="20" t="s">
        <v>32</v>
      </c>
      <c r="G14" s="17" t="s">
        <v>33</v>
      </c>
      <c r="H14" s="17" t="s">
        <v>33</v>
      </c>
      <c r="I14" s="17" t="s">
        <v>33</v>
      </c>
      <c r="J14" s="19" t="s">
        <v>43</v>
      </c>
      <c r="K14" s="21" t="s">
        <v>44</v>
      </c>
      <c r="L14" s="19" t="s">
        <v>45</v>
      </c>
      <c r="M14" s="17" t="s">
        <v>34</v>
      </c>
      <c r="N14" s="22" t="s">
        <v>33</v>
      </c>
      <c r="O14" s="12" t="s">
        <v>33</v>
      </c>
      <c r="P14" s="13" t="str">
        <f t="shared" si="0"/>
        <v>NA</v>
      </c>
    </row>
    <row r="15" spans="1:19" ht="52.5" customHeight="1" x14ac:dyDescent="0.25">
      <c r="A15" s="5"/>
      <c r="B15" s="27" t="s">
        <v>46</v>
      </c>
      <c r="C15" s="17" t="s">
        <v>15</v>
      </c>
      <c r="D15" s="18" t="s">
        <v>30</v>
      </c>
      <c r="E15" s="19" t="s">
        <v>47</v>
      </c>
      <c r="F15" s="20" t="s">
        <v>32</v>
      </c>
      <c r="G15" s="17" t="s">
        <v>33</v>
      </c>
      <c r="H15" s="17" t="s">
        <v>33</v>
      </c>
      <c r="I15" s="17" t="s">
        <v>33</v>
      </c>
      <c r="J15" s="19" t="s">
        <v>48</v>
      </c>
      <c r="K15" s="21" t="s">
        <v>49</v>
      </c>
      <c r="L15" s="19" t="s">
        <v>50</v>
      </c>
      <c r="M15" s="17" t="s">
        <v>34</v>
      </c>
      <c r="N15" s="22" t="s">
        <v>33</v>
      </c>
      <c r="O15" s="12" t="s">
        <v>33</v>
      </c>
      <c r="P15" s="13" t="str">
        <f t="shared" si="0"/>
        <v>NA</v>
      </c>
    </row>
    <row r="16" spans="1:19" ht="38.25" x14ac:dyDescent="0.25">
      <c r="A16" s="5"/>
      <c r="B16" s="17" t="s">
        <v>51</v>
      </c>
      <c r="C16" s="17" t="s">
        <v>52</v>
      </c>
      <c r="D16" s="17" t="s">
        <v>53</v>
      </c>
      <c r="E16" s="19" t="s">
        <v>241</v>
      </c>
      <c r="F16" s="20" t="s">
        <v>32</v>
      </c>
      <c r="G16" s="17" t="s">
        <v>33</v>
      </c>
      <c r="H16" s="17" t="s">
        <v>33</v>
      </c>
      <c r="I16" s="17" t="s">
        <v>33</v>
      </c>
      <c r="J16" s="19" t="s">
        <v>242</v>
      </c>
      <c r="K16" s="23" t="s">
        <v>114</v>
      </c>
      <c r="L16" s="19" t="s">
        <v>243</v>
      </c>
      <c r="M16" s="17" t="s">
        <v>34</v>
      </c>
      <c r="N16" s="22" t="s">
        <v>33</v>
      </c>
      <c r="O16" s="12" t="s">
        <v>33</v>
      </c>
      <c r="P16" s="13" t="str">
        <f t="shared" si="0"/>
        <v>NA</v>
      </c>
    </row>
    <row r="17" spans="1:17" ht="84.75" customHeight="1" x14ac:dyDescent="0.25">
      <c r="A17" s="5"/>
      <c r="B17" s="27" t="s">
        <v>23</v>
      </c>
      <c r="C17" s="17" t="s">
        <v>52</v>
      </c>
      <c r="D17" s="18" t="s">
        <v>53</v>
      </c>
      <c r="E17" s="19" t="s">
        <v>54</v>
      </c>
      <c r="F17" s="20" t="s">
        <v>32</v>
      </c>
      <c r="G17" s="24" t="s">
        <v>33</v>
      </c>
      <c r="H17" s="17" t="s">
        <v>33</v>
      </c>
      <c r="I17" s="17" t="s">
        <v>33</v>
      </c>
      <c r="J17" s="19" t="s">
        <v>55</v>
      </c>
      <c r="K17" s="23" t="s">
        <v>114</v>
      </c>
      <c r="L17" s="19" t="s">
        <v>56</v>
      </c>
      <c r="M17" s="17" t="s">
        <v>34</v>
      </c>
      <c r="N17" s="22" t="s">
        <v>33</v>
      </c>
      <c r="O17" s="12" t="s">
        <v>33</v>
      </c>
      <c r="P17" s="13" t="str">
        <f t="shared" si="0"/>
        <v>NA</v>
      </c>
    </row>
    <row r="18" spans="1:17" ht="84.75" customHeight="1" x14ac:dyDescent="0.25">
      <c r="A18" s="5"/>
      <c r="B18" s="27" t="s">
        <v>51</v>
      </c>
      <c r="C18" s="27" t="s">
        <v>52</v>
      </c>
      <c r="D18" s="18" t="s">
        <v>53</v>
      </c>
      <c r="E18" s="25" t="s">
        <v>57</v>
      </c>
      <c r="F18" s="26" t="s">
        <v>32</v>
      </c>
      <c r="G18" s="17" t="s">
        <v>33</v>
      </c>
      <c r="H18" s="27" t="s">
        <v>33</v>
      </c>
      <c r="I18" s="27" t="s">
        <v>33</v>
      </c>
      <c r="J18" s="25" t="s">
        <v>58</v>
      </c>
      <c r="K18" s="28" t="s">
        <v>120</v>
      </c>
      <c r="L18" s="25" t="s">
        <v>59</v>
      </c>
      <c r="M18" s="27" t="s">
        <v>34</v>
      </c>
      <c r="N18" s="29" t="s">
        <v>33</v>
      </c>
      <c r="O18" s="12" t="s">
        <v>33</v>
      </c>
      <c r="P18" s="13" t="str">
        <f t="shared" si="0"/>
        <v>NA</v>
      </c>
    </row>
    <row r="19" spans="1:17" ht="63.75" customHeight="1" x14ac:dyDescent="0.25">
      <c r="A19" s="5"/>
      <c r="B19" s="27" t="s">
        <v>23</v>
      </c>
      <c r="C19" s="27" t="s">
        <v>64</v>
      </c>
      <c r="D19" s="18" t="s">
        <v>65</v>
      </c>
      <c r="E19" s="25" t="s">
        <v>66</v>
      </c>
      <c r="F19" s="26" t="s">
        <v>32</v>
      </c>
      <c r="G19" s="17" t="s">
        <v>33</v>
      </c>
      <c r="H19" s="27" t="s">
        <v>33</v>
      </c>
      <c r="I19" s="27" t="s">
        <v>33</v>
      </c>
      <c r="J19" s="25" t="s">
        <v>67</v>
      </c>
      <c r="K19" s="30" t="s">
        <v>119</v>
      </c>
      <c r="L19" s="25" t="s">
        <v>68</v>
      </c>
      <c r="M19" s="27" t="s">
        <v>69</v>
      </c>
      <c r="N19" s="29"/>
      <c r="O19" s="12"/>
      <c r="P19" s="13"/>
    </row>
    <row r="20" spans="1:17" ht="63.75" customHeight="1" x14ac:dyDescent="0.25">
      <c r="A20" s="5"/>
      <c r="B20" s="17" t="s">
        <v>60</v>
      </c>
      <c r="C20" s="17" t="s">
        <v>64</v>
      </c>
      <c r="D20" s="18" t="s">
        <v>65</v>
      </c>
      <c r="E20" s="19" t="s">
        <v>70</v>
      </c>
      <c r="F20" s="20" t="s">
        <v>32</v>
      </c>
      <c r="G20" s="31">
        <v>0</v>
      </c>
      <c r="H20" s="17" t="s">
        <v>33</v>
      </c>
      <c r="I20" s="17" t="s">
        <v>33</v>
      </c>
      <c r="J20" s="19" t="s">
        <v>71</v>
      </c>
      <c r="K20" s="21" t="s">
        <v>117</v>
      </c>
      <c r="L20" s="19" t="s">
        <v>72</v>
      </c>
      <c r="M20" s="17" t="s">
        <v>69</v>
      </c>
      <c r="N20" s="22" t="s">
        <v>33</v>
      </c>
      <c r="O20" s="12" t="s">
        <v>33</v>
      </c>
      <c r="P20" s="13" t="str">
        <f t="shared" si="0"/>
        <v>NA</v>
      </c>
    </row>
    <row r="21" spans="1:17" ht="59.25" customHeight="1" x14ac:dyDescent="0.25">
      <c r="A21" s="5"/>
      <c r="B21" s="27" t="s">
        <v>51</v>
      </c>
      <c r="C21" s="27" t="s">
        <v>64</v>
      </c>
      <c r="D21" s="18" t="s">
        <v>65</v>
      </c>
      <c r="E21" s="25" t="s">
        <v>73</v>
      </c>
      <c r="F21" s="26" t="s">
        <v>32</v>
      </c>
      <c r="G21" s="17" t="s">
        <v>33</v>
      </c>
      <c r="H21" s="27" t="s">
        <v>33</v>
      </c>
      <c r="I21" s="27" t="s">
        <v>33</v>
      </c>
      <c r="J21" s="25" t="s">
        <v>74</v>
      </c>
      <c r="K21" s="30" t="s">
        <v>118</v>
      </c>
      <c r="L21" s="25" t="s">
        <v>75</v>
      </c>
      <c r="M21" s="27" t="s">
        <v>69</v>
      </c>
      <c r="N21" s="29" t="s">
        <v>33</v>
      </c>
      <c r="O21" s="12" t="s">
        <v>33</v>
      </c>
      <c r="P21" s="13" t="str">
        <f t="shared" si="0"/>
        <v>NA</v>
      </c>
    </row>
    <row r="22" spans="1:17" ht="51.75" customHeight="1" x14ac:dyDescent="0.25">
      <c r="A22" s="32"/>
      <c r="B22" s="27" t="s">
        <v>60</v>
      </c>
      <c r="C22" s="27" t="s">
        <v>64</v>
      </c>
      <c r="D22" s="18" t="s">
        <v>65</v>
      </c>
      <c r="E22" s="25" t="s">
        <v>76</v>
      </c>
      <c r="F22" s="26" t="s">
        <v>32</v>
      </c>
      <c r="G22" s="31">
        <v>0</v>
      </c>
      <c r="H22" s="27" t="s">
        <v>33</v>
      </c>
      <c r="I22" s="27" t="s">
        <v>33</v>
      </c>
      <c r="J22" s="25" t="s">
        <v>77</v>
      </c>
      <c r="K22" s="30" t="s">
        <v>117</v>
      </c>
      <c r="L22" s="25" t="s">
        <v>78</v>
      </c>
      <c r="M22" s="27" t="s">
        <v>69</v>
      </c>
      <c r="N22" s="29" t="s">
        <v>33</v>
      </c>
      <c r="O22" s="12" t="s">
        <v>33</v>
      </c>
      <c r="P22" s="13" t="str">
        <f t="shared" si="0"/>
        <v>NA</v>
      </c>
    </row>
    <row r="23" spans="1:17" ht="70.5" customHeight="1" x14ac:dyDescent="0.25">
      <c r="A23" s="32"/>
      <c r="B23" s="27" t="s">
        <v>35</v>
      </c>
      <c r="C23" s="27" t="s">
        <v>64</v>
      </c>
      <c r="D23" s="18" t="s">
        <v>65</v>
      </c>
      <c r="E23" s="25" t="s">
        <v>79</v>
      </c>
      <c r="F23" s="26" t="s">
        <v>32</v>
      </c>
      <c r="G23" s="24" t="s">
        <v>33</v>
      </c>
      <c r="H23" s="27" t="s">
        <v>33</v>
      </c>
      <c r="I23" s="27" t="s">
        <v>33</v>
      </c>
      <c r="J23" s="25" t="s">
        <v>80</v>
      </c>
      <c r="K23" s="33" t="s">
        <v>116</v>
      </c>
      <c r="L23" s="25" t="s">
        <v>81</v>
      </c>
      <c r="M23" s="27" t="s">
        <v>69</v>
      </c>
      <c r="N23" s="29" t="s">
        <v>33</v>
      </c>
      <c r="O23" s="12" t="s">
        <v>33</v>
      </c>
      <c r="P23" s="13" t="str">
        <f t="shared" si="0"/>
        <v>NA</v>
      </c>
    </row>
    <row r="24" spans="1:17" ht="86.25" customHeight="1" x14ac:dyDescent="0.25">
      <c r="A24" s="5"/>
      <c r="B24" s="27" t="s">
        <v>23</v>
      </c>
      <c r="C24" s="17" t="s">
        <v>52</v>
      </c>
      <c r="D24" s="18" t="s">
        <v>53</v>
      </c>
      <c r="E24" s="25" t="s">
        <v>82</v>
      </c>
      <c r="F24" s="26" t="s">
        <v>32</v>
      </c>
      <c r="G24" s="24" t="s">
        <v>33</v>
      </c>
      <c r="H24" s="27" t="s">
        <v>33</v>
      </c>
      <c r="I24" s="27" t="s">
        <v>33</v>
      </c>
      <c r="J24" s="25" t="s">
        <v>291</v>
      </c>
      <c r="K24" s="34" t="s">
        <v>115</v>
      </c>
      <c r="L24" s="25" t="s">
        <v>83</v>
      </c>
      <c r="M24" s="27" t="s">
        <v>84</v>
      </c>
      <c r="N24" s="29" t="s">
        <v>33</v>
      </c>
      <c r="O24" s="12" t="s">
        <v>33</v>
      </c>
      <c r="P24" s="13" t="str">
        <f t="shared" si="0"/>
        <v>NA</v>
      </c>
    </row>
    <row r="25" spans="1:17" ht="49.5" customHeight="1" x14ac:dyDescent="0.25">
      <c r="A25" s="5"/>
      <c r="B25" s="35" t="s">
        <v>85</v>
      </c>
      <c r="C25" s="35" t="s">
        <v>15</v>
      </c>
      <c r="D25" s="54" t="s">
        <v>86</v>
      </c>
      <c r="E25" s="72" t="s">
        <v>125</v>
      </c>
      <c r="F25" s="55" t="s">
        <v>32</v>
      </c>
      <c r="G25" s="60">
        <v>44342686.001238398</v>
      </c>
      <c r="H25" s="55" t="s">
        <v>25</v>
      </c>
      <c r="I25" s="35" t="s">
        <v>33</v>
      </c>
      <c r="J25" s="54" t="s">
        <v>171</v>
      </c>
      <c r="K25" s="54" t="s">
        <v>114</v>
      </c>
      <c r="L25" s="54" t="s">
        <v>219</v>
      </c>
      <c r="M25" s="35" t="s">
        <v>34</v>
      </c>
      <c r="N25" s="11" t="s">
        <v>33</v>
      </c>
      <c r="O25" s="12" t="s">
        <v>33</v>
      </c>
      <c r="P25" s="13" t="str">
        <f t="shared" si="0"/>
        <v>NA</v>
      </c>
      <c r="Q25" s="38"/>
    </row>
    <row r="26" spans="1:17" ht="49.5" customHeight="1" x14ac:dyDescent="0.25">
      <c r="A26" s="5"/>
      <c r="B26" s="35" t="s">
        <v>85</v>
      </c>
      <c r="C26" s="35" t="s">
        <v>15</v>
      </c>
      <c r="D26" s="54" t="s">
        <v>86</v>
      </c>
      <c r="E26" s="72" t="s">
        <v>244</v>
      </c>
      <c r="F26" s="55" t="s">
        <v>32</v>
      </c>
      <c r="G26" s="59">
        <v>68823041.004948199</v>
      </c>
      <c r="H26" s="55" t="s">
        <v>25</v>
      </c>
      <c r="I26" s="35" t="s">
        <v>33</v>
      </c>
      <c r="J26" s="54" t="s">
        <v>174</v>
      </c>
      <c r="K26" s="54" t="s">
        <v>114</v>
      </c>
      <c r="L26" s="54" t="s">
        <v>220</v>
      </c>
      <c r="M26" s="35" t="s">
        <v>34</v>
      </c>
      <c r="N26" s="11" t="s">
        <v>33</v>
      </c>
      <c r="O26" s="12" t="s">
        <v>33</v>
      </c>
      <c r="P26" s="13" t="str">
        <f t="shared" si="0"/>
        <v>NA</v>
      </c>
    </row>
    <row r="27" spans="1:17" ht="87" customHeight="1" x14ac:dyDescent="0.25">
      <c r="A27" s="5"/>
      <c r="B27" s="35" t="s">
        <v>85</v>
      </c>
      <c r="C27" s="35" t="s">
        <v>15</v>
      </c>
      <c r="D27" s="54" t="s">
        <v>86</v>
      </c>
      <c r="E27" s="72" t="s">
        <v>245</v>
      </c>
      <c r="F27" s="55"/>
      <c r="G27" s="60">
        <v>74619336.997385293</v>
      </c>
      <c r="H27" s="55" t="s">
        <v>25</v>
      </c>
      <c r="I27" s="35" t="s">
        <v>33</v>
      </c>
      <c r="J27" s="54" t="s">
        <v>174</v>
      </c>
      <c r="K27" s="54" t="s">
        <v>114</v>
      </c>
      <c r="L27" s="54" t="s">
        <v>220</v>
      </c>
      <c r="M27" s="36" t="s">
        <v>220</v>
      </c>
      <c r="N27" s="36" t="s">
        <v>220</v>
      </c>
      <c r="O27" s="36" t="s">
        <v>220</v>
      </c>
      <c r="P27" s="36" t="s">
        <v>220</v>
      </c>
    </row>
    <row r="28" spans="1:17" ht="99.75" customHeight="1" x14ac:dyDescent="0.25">
      <c r="A28" s="5"/>
      <c r="B28" s="35" t="s">
        <v>85</v>
      </c>
      <c r="C28" s="35" t="s">
        <v>15</v>
      </c>
      <c r="D28" s="54" t="s">
        <v>86</v>
      </c>
      <c r="E28" s="72" t="s">
        <v>126</v>
      </c>
      <c r="F28" s="55" t="s">
        <v>32</v>
      </c>
      <c r="G28" s="60">
        <v>145224057.00284201</v>
      </c>
      <c r="H28" s="55" t="s">
        <v>25</v>
      </c>
      <c r="I28" s="35" t="s">
        <v>33</v>
      </c>
      <c r="J28" s="54" t="s">
        <v>175</v>
      </c>
      <c r="K28" s="54" t="s">
        <v>114</v>
      </c>
      <c r="L28" s="54" t="s">
        <v>220</v>
      </c>
      <c r="M28" s="36" t="s">
        <v>220</v>
      </c>
      <c r="N28" s="36" t="s">
        <v>220</v>
      </c>
      <c r="O28" s="36" t="s">
        <v>220</v>
      </c>
      <c r="P28" s="36" t="s">
        <v>220</v>
      </c>
      <c r="Q28" s="56"/>
    </row>
    <row r="29" spans="1:17" ht="77.25" customHeight="1" x14ac:dyDescent="0.25">
      <c r="A29" s="5"/>
      <c r="B29" s="35" t="s">
        <v>85</v>
      </c>
      <c r="C29" s="35" t="s">
        <v>15</v>
      </c>
      <c r="D29" s="54" t="s">
        <v>86</v>
      </c>
      <c r="E29" s="72" t="s">
        <v>127</v>
      </c>
      <c r="F29" s="55" t="s">
        <v>32</v>
      </c>
      <c r="G29" s="60">
        <v>100241744.00478999</v>
      </c>
      <c r="H29" s="55" t="s">
        <v>25</v>
      </c>
      <c r="I29" s="35" t="s">
        <v>33</v>
      </c>
      <c r="J29" s="54" t="s">
        <v>176</v>
      </c>
      <c r="K29" s="54" t="s">
        <v>114</v>
      </c>
      <c r="L29" s="54" t="s">
        <v>221</v>
      </c>
      <c r="M29" s="35" t="s">
        <v>34</v>
      </c>
      <c r="N29" s="11" t="s">
        <v>33</v>
      </c>
      <c r="O29" s="12" t="s">
        <v>33</v>
      </c>
      <c r="P29" s="13" t="str">
        <f>IF(O29="","",IF(O29="-","No disp.",IF(N29="NA","NA",O29/N29)))</f>
        <v>NA</v>
      </c>
    </row>
    <row r="30" spans="1:17" ht="70.5" customHeight="1" x14ac:dyDescent="0.25">
      <c r="A30" s="5"/>
      <c r="B30" s="35" t="s">
        <v>85</v>
      </c>
      <c r="C30" s="35" t="s">
        <v>15</v>
      </c>
      <c r="D30" s="54" t="s">
        <v>86</v>
      </c>
      <c r="E30" s="72" t="s">
        <v>128</v>
      </c>
      <c r="F30" s="55" t="s">
        <v>32</v>
      </c>
      <c r="G30" s="60">
        <v>68823041.004948199</v>
      </c>
      <c r="H30" s="55" t="s">
        <v>25</v>
      </c>
      <c r="I30" s="35" t="s">
        <v>33</v>
      </c>
      <c r="J30" s="54" t="s">
        <v>177</v>
      </c>
      <c r="K30" s="54" t="s">
        <v>114</v>
      </c>
      <c r="L30" s="54" t="s">
        <v>221</v>
      </c>
      <c r="M30" s="35" t="s">
        <v>34</v>
      </c>
      <c r="N30" s="11" t="s">
        <v>33</v>
      </c>
      <c r="O30" s="12" t="s">
        <v>33</v>
      </c>
      <c r="P30" s="13" t="str">
        <f t="shared" si="0"/>
        <v>NA</v>
      </c>
    </row>
    <row r="31" spans="1:17" ht="72" customHeight="1" x14ac:dyDescent="0.25">
      <c r="A31" s="5"/>
      <c r="B31" s="35" t="s">
        <v>85</v>
      </c>
      <c r="C31" s="35" t="s">
        <v>15</v>
      </c>
      <c r="D31" s="54" t="s">
        <v>86</v>
      </c>
      <c r="E31" s="73" t="s">
        <v>129</v>
      </c>
      <c r="F31" s="55" t="s">
        <v>32</v>
      </c>
      <c r="G31" s="60">
        <v>266672709.996674</v>
      </c>
      <c r="H31" s="55" t="s">
        <v>25</v>
      </c>
      <c r="I31" s="35" t="s">
        <v>33</v>
      </c>
      <c r="J31" s="54" t="s">
        <v>178</v>
      </c>
      <c r="K31" s="54" t="s">
        <v>114</v>
      </c>
      <c r="L31" s="54" t="s">
        <v>221</v>
      </c>
      <c r="M31" s="35" t="s">
        <v>34</v>
      </c>
      <c r="N31" s="11" t="s">
        <v>33</v>
      </c>
      <c r="O31" s="12" t="s">
        <v>33</v>
      </c>
      <c r="P31" s="13" t="str">
        <f t="shared" si="0"/>
        <v>NA</v>
      </c>
    </row>
    <row r="32" spans="1:17" ht="49.5" customHeight="1" x14ac:dyDescent="0.25">
      <c r="A32" s="5"/>
      <c r="B32" s="35" t="s">
        <v>85</v>
      </c>
      <c r="C32" s="35" t="s">
        <v>15</v>
      </c>
      <c r="D32" s="54" t="s">
        <v>86</v>
      </c>
      <c r="E32" s="73" t="s">
        <v>130</v>
      </c>
      <c r="F32" s="55" t="s">
        <v>32</v>
      </c>
      <c r="G32" s="60">
        <v>93160588.003427193</v>
      </c>
      <c r="H32" s="55" t="s">
        <v>25</v>
      </c>
      <c r="I32" s="35" t="s">
        <v>33</v>
      </c>
      <c r="J32" s="54" t="s">
        <v>179</v>
      </c>
      <c r="K32" s="54" t="s">
        <v>114</v>
      </c>
      <c r="L32" s="54" t="s">
        <v>221</v>
      </c>
      <c r="M32" s="35" t="s">
        <v>34</v>
      </c>
      <c r="N32" s="11" t="s">
        <v>33</v>
      </c>
      <c r="O32" s="12" t="s">
        <v>33</v>
      </c>
      <c r="P32" s="13" t="str">
        <f t="shared" si="0"/>
        <v>NA</v>
      </c>
    </row>
    <row r="33" spans="1:19" ht="49.5" customHeight="1" x14ac:dyDescent="0.25">
      <c r="A33" s="5"/>
      <c r="B33" s="35" t="s">
        <v>85</v>
      </c>
      <c r="C33" s="35" t="s">
        <v>15</v>
      </c>
      <c r="D33" s="54" t="s">
        <v>86</v>
      </c>
      <c r="E33" s="72" t="s">
        <v>131</v>
      </c>
      <c r="F33" s="55" t="s">
        <v>32</v>
      </c>
      <c r="G33" s="60">
        <v>68823041.004948199</v>
      </c>
      <c r="H33" s="55" t="s">
        <v>25</v>
      </c>
      <c r="I33" s="35" t="s">
        <v>33</v>
      </c>
      <c r="J33" s="54" t="s">
        <v>180</v>
      </c>
      <c r="K33" s="54" t="s">
        <v>114</v>
      </c>
      <c r="L33" s="54" t="s">
        <v>221</v>
      </c>
      <c r="M33" s="35" t="s">
        <v>34</v>
      </c>
      <c r="N33" s="11" t="s">
        <v>33</v>
      </c>
      <c r="O33" s="12" t="s">
        <v>33</v>
      </c>
      <c r="P33" s="13" t="str">
        <f t="shared" si="0"/>
        <v>NA</v>
      </c>
      <c r="Q33" s="38"/>
    </row>
    <row r="34" spans="1:19" ht="49.5" customHeight="1" x14ac:dyDescent="0.25">
      <c r="A34" s="5"/>
      <c r="B34" s="35" t="s">
        <v>85</v>
      </c>
      <c r="C34" s="35" t="s">
        <v>15</v>
      </c>
      <c r="D34" s="54" t="s">
        <v>86</v>
      </c>
      <c r="E34" s="72" t="s">
        <v>132</v>
      </c>
      <c r="F34" s="55" t="s">
        <v>32</v>
      </c>
      <c r="G34" s="60">
        <v>77799940</v>
      </c>
      <c r="H34" s="55" t="s">
        <v>25</v>
      </c>
      <c r="I34" s="35" t="s">
        <v>33</v>
      </c>
      <c r="J34" s="54" t="s">
        <v>181</v>
      </c>
      <c r="K34" s="54" t="s">
        <v>114</v>
      </c>
      <c r="L34" s="54" t="s">
        <v>221</v>
      </c>
      <c r="M34" s="35" t="s">
        <v>34</v>
      </c>
      <c r="N34" s="11" t="s">
        <v>33</v>
      </c>
      <c r="O34" s="12" t="s">
        <v>33</v>
      </c>
      <c r="P34" s="13" t="str">
        <f t="shared" si="0"/>
        <v>NA</v>
      </c>
    </row>
    <row r="35" spans="1:19" ht="49.5" customHeight="1" x14ac:dyDescent="0.25">
      <c r="A35" s="5"/>
      <c r="B35" s="35" t="s">
        <v>85</v>
      </c>
      <c r="C35" s="35" t="s">
        <v>15</v>
      </c>
      <c r="D35" s="54" t="s">
        <v>86</v>
      </c>
      <c r="E35" s="72" t="s">
        <v>133</v>
      </c>
      <c r="F35" s="55" t="s">
        <v>32</v>
      </c>
      <c r="G35" s="60">
        <v>54550000</v>
      </c>
      <c r="H35" s="55" t="s">
        <v>25</v>
      </c>
      <c r="I35" s="35" t="s">
        <v>33</v>
      </c>
      <c r="J35" s="54" t="s">
        <v>182</v>
      </c>
      <c r="K35" s="54" t="s">
        <v>114</v>
      </c>
      <c r="L35" s="54" t="s">
        <v>221</v>
      </c>
      <c r="M35" s="35" t="s">
        <v>34</v>
      </c>
      <c r="N35" s="11" t="s">
        <v>33</v>
      </c>
      <c r="O35" s="12" t="s">
        <v>33</v>
      </c>
      <c r="P35" s="13" t="str">
        <f t="shared" si="0"/>
        <v>NA</v>
      </c>
    </row>
    <row r="36" spans="1:19" ht="49.5" customHeight="1" x14ac:dyDescent="0.25">
      <c r="A36" s="5"/>
      <c r="B36" s="35" t="s">
        <v>85</v>
      </c>
      <c r="C36" s="35" t="s">
        <v>15</v>
      </c>
      <c r="D36" s="54" t="s">
        <v>86</v>
      </c>
      <c r="E36" s="72" t="s">
        <v>134</v>
      </c>
      <c r="F36" s="55" t="s">
        <v>32</v>
      </c>
      <c r="G36" s="60">
        <v>697351956</v>
      </c>
      <c r="H36" s="55" t="s">
        <v>25</v>
      </c>
      <c r="I36" s="35" t="s">
        <v>33</v>
      </c>
      <c r="J36" s="54" t="s">
        <v>183</v>
      </c>
      <c r="K36" s="54" t="s">
        <v>114</v>
      </c>
      <c r="L36" s="54" t="s">
        <v>221</v>
      </c>
      <c r="M36" s="35" t="s">
        <v>34</v>
      </c>
      <c r="N36" s="11" t="s">
        <v>33</v>
      </c>
      <c r="O36" s="12" t="s">
        <v>33</v>
      </c>
      <c r="P36" s="13" t="str">
        <f t="shared" si="0"/>
        <v>NA</v>
      </c>
    </row>
    <row r="37" spans="1:19" ht="49.5" customHeight="1" x14ac:dyDescent="0.25">
      <c r="A37" s="5"/>
      <c r="B37" s="35" t="s">
        <v>85</v>
      </c>
      <c r="C37" s="35" t="s">
        <v>15</v>
      </c>
      <c r="D37" s="54" t="s">
        <v>86</v>
      </c>
      <c r="E37" s="72" t="s">
        <v>135</v>
      </c>
      <c r="F37" s="55" t="s">
        <v>32</v>
      </c>
      <c r="G37" s="60">
        <v>60292432</v>
      </c>
      <c r="H37" s="55" t="s">
        <v>25</v>
      </c>
      <c r="I37" s="35" t="s">
        <v>33</v>
      </c>
      <c r="J37" s="54" t="s">
        <v>184</v>
      </c>
      <c r="K37" s="54" t="s">
        <v>114</v>
      </c>
      <c r="L37" s="54" t="s">
        <v>221</v>
      </c>
      <c r="M37" s="35" t="s">
        <v>34</v>
      </c>
      <c r="N37" s="11" t="s">
        <v>33</v>
      </c>
      <c r="O37" s="12" t="s">
        <v>33</v>
      </c>
      <c r="P37" s="13" t="str">
        <f t="shared" si="0"/>
        <v>NA</v>
      </c>
    </row>
    <row r="38" spans="1:19" ht="49.5" customHeight="1" x14ac:dyDescent="0.25">
      <c r="A38" s="5"/>
      <c r="B38" s="35" t="s">
        <v>85</v>
      </c>
      <c r="C38" s="35" t="s">
        <v>15</v>
      </c>
      <c r="D38" s="54" t="s">
        <v>86</v>
      </c>
      <c r="E38" s="72" t="s">
        <v>136</v>
      </c>
      <c r="F38" s="55" t="s">
        <v>32</v>
      </c>
      <c r="G38" s="60">
        <v>368594397</v>
      </c>
      <c r="H38" s="55" t="s">
        <v>25</v>
      </c>
      <c r="I38" s="35" t="s">
        <v>33</v>
      </c>
      <c r="J38" s="54" t="s">
        <v>185</v>
      </c>
      <c r="K38" s="54" t="s">
        <v>114</v>
      </c>
      <c r="L38" s="54" t="s">
        <v>221</v>
      </c>
      <c r="M38" s="35" t="s">
        <v>34</v>
      </c>
      <c r="N38" s="11" t="s">
        <v>33</v>
      </c>
      <c r="O38" s="12" t="s">
        <v>33</v>
      </c>
      <c r="P38" s="13" t="str">
        <f t="shared" si="0"/>
        <v>NA</v>
      </c>
    </row>
    <row r="39" spans="1:19" ht="49.5" customHeight="1" x14ac:dyDescent="0.25">
      <c r="A39" s="5"/>
      <c r="B39" s="35" t="s">
        <v>85</v>
      </c>
      <c r="C39" s="35" t="s">
        <v>15</v>
      </c>
      <c r="D39" s="54" t="s">
        <v>86</v>
      </c>
      <c r="E39" s="72" t="s">
        <v>137</v>
      </c>
      <c r="F39" s="55" t="s">
        <v>32</v>
      </c>
      <c r="G39" s="60">
        <v>382610686</v>
      </c>
      <c r="H39" s="55" t="s">
        <v>25</v>
      </c>
      <c r="I39" s="35" t="s">
        <v>33</v>
      </c>
      <c r="J39" s="54" t="s">
        <v>186</v>
      </c>
      <c r="K39" s="54" t="s">
        <v>114</v>
      </c>
      <c r="L39" s="54" t="s">
        <v>221</v>
      </c>
      <c r="M39" s="35" t="s">
        <v>34</v>
      </c>
      <c r="N39" s="11" t="s">
        <v>33</v>
      </c>
      <c r="O39" s="12" t="s">
        <v>33</v>
      </c>
      <c r="P39" s="13" t="str">
        <f t="shared" si="0"/>
        <v>NA</v>
      </c>
    </row>
    <row r="40" spans="1:19" ht="49.5" customHeight="1" x14ac:dyDescent="0.25">
      <c r="A40" s="5"/>
      <c r="B40" s="35" t="s">
        <v>85</v>
      </c>
      <c r="C40" s="35" t="s">
        <v>15</v>
      </c>
      <c r="D40" s="54" t="s">
        <v>86</v>
      </c>
      <c r="E40" s="72" t="s">
        <v>138</v>
      </c>
      <c r="F40" s="55" t="s">
        <v>32</v>
      </c>
      <c r="G40" s="60">
        <f>15000000+16906581.999</f>
        <v>31906581.999000002</v>
      </c>
      <c r="H40" s="55" t="s">
        <v>25</v>
      </c>
      <c r="I40" s="35" t="s">
        <v>33</v>
      </c>
      <c r="J40" s="54" t="s">
        <v>173</v>
      </c>
      <c r="K40" s="54" t="s">
        <v>114</v>
      </c>
      <c r="L40" s="54" t="s">
        <v>221</v>
      </c>
      <c r="M40" s="35" t="s">
        <v>34</v>
      </c>
      <c r="N40" s="11" t="s">
        <v>33</v>
      </c>
      <c r="O40" s="12" t="s">
        <v>33</v>
      </c>
      <c r="P40" s="13" t="str">
        <f t="shared" si="0"/>
        <v>NA</v>
      </c>
    </row>
    <row r="41" spans="1:19" ht="49.5" customHeight="1" x14ac:dyDescent="0.25">
      <c r="A41" s="5"/>
      <c r="B41" s="35" t="s">
        <v>85</v>
      </c>
      <c r="C41" s="35" t="s">
        <v>15</v>
      </c>
      <c r="D41" s="54" t="s">
        <v>86</v>
      </c>
      <c r="E41" s="72" t="s">
        <v>139</v>
      </c>
      <c r="F41" s="55" t="s">
        <v>32</v>
      </c>
      <c r="G41" s="59">
        <v>35271006</v>
      </c>
      <c r="H41" s="55" t="s">
        <v>25</v>
      </c>
      <c r="I41" s="35" t="s">
        <v>33</v>
      </c>
      <c r="J41" s="55" t="s">
        <v>172</v>
      </c>
      <c r="K41" s="54" t="s">
        <v>114</v>
      </c>
      <c r="L41" s="54" t="s">
        <v>221</v>
      </c>
      <c r="M41" s="35" t="s">
        <v>91</v>
      </c>
      <c r="N41" s="37">
        <v>1</v>
      </c>
      <c r="O41" s="12" t="s">
        <v>33</v>
      </c>
      <c r="P41" s="13" t="e">
        <f t="shared" si="0"/>
        <v>#VALUE!</v>
      </c>
    </row>
    <row r="42" spans="1:19" ht="49.5" customHeight="1" x14ac:dyDescent="0.25">
      <c r="A42" s="5"/>
      <c r="B42" s="35" t="s">
        <v>85</v>
      </c>
      <c r="C42" s="35" t="s">
        <v>15</v>
      </c>
      <c r="D42" s="54" t="s">
        <v>86</v>
      </c>
      <c r="E42" s="72" t="s">
        <v>140</v>
      </c>
      <c r="F42" s="55" t="s">
        <v>32</v>
      </c>
      <c r="G42" s="60">
        <f>25093000+8724509</f>
        <v>33817509</v>
      </c>
      <c r="H42" s="55" t="s">
        <v>25</v>
      </c>
      <c r="I42" s="35" t="s">
        <v>33</v>
      </c>
      <c r="J42" s="55" t="s">
        <v>187</v>
      </c>
      <c r="K42" s="54" t="s">
        <v>114</v>
      </c>
      <c r="L42" s="54" t="s">
        <v>221</v>
      </c>
      <c r="M42" s="35" t="s">
        <v>92</v>
      </c>
      <c r="N42" s="11" t="s">
        <v>33</v>
      </c>
      <c r="O42" s="12" t="s">
        <v>33</v>
      </c>
      <c r="P42" s="13" t="str">
        <f t="shared" si="0"/>
        <v>NA</v>
      </c>
      <c r="S42" s="38"/>
    </row>
    <row r="43" spans="1:19" ht="49.5" customHeight="1" x14ac:dyDescent="0.25">
      <c r="A43" s="5"/>
      <c r="B43" s="35" t="s">
        <v>85</v>
      </c>
      <c r="C43" s="35" t="s">
        <v>15</v>
      </c>
      <c r="D43" s="54" t="s">
        <v>86</v>
      </c>
      <c r="E43" s="72" t="s">
        <v>141</v>
      </c>
      <c r="F43" s="55" t="s">
        <v>32</v>
      </c>
      <c r="G43" s="60">
        <f>637640+742560+350850+1500000+1731914+763700</f>
        <v>5726664</v>
      </c>
      <c r="H43" s="55" t="s">
        <v>25</v>
      </c>
      <c r="I43" s="35" t="s">
        <v>33</v>
      </c>
      <c r="J43" s="55" t="s">
        <v>188</v>
      </c>
      <c r="K43" s="54" t="s">
        <v>114</v>
      </c>
      <c r="L43" s="54" t="s">
        <v>221</v>
      </c>
      <c r="M43" s="35" t="s">
        <v>34</v>
      </c>
      <c r="N43" s="11" t="s">
        <v>33</v>
      </c>
      <c r="O43" s="12" t="s">
        <v>33</v>
      </c>
      <c r="P43" s="13" t="str">
        <f t="shared" si="0"/>
        <v>NA</v>
      </c>
    </row>
    <row r="44" spans="1:19" ht="49.5" customHeight="1" x14ac:dyDescent="0.25">
      <c r="A44" s="5"/>
      <c r="B44" s="35" t="s">
        <v>85</v>
      </c>
      <c r="C44" s="35" t="s">
        <v>15</v>
      </c>
      <c r="D44" s="54" t="s">
        <v>86</v>
      </c>
      <c r="E44" s="72" t="s">
        <v>142</v>
      </c>
      <c r="F44" s="55" t="s">
        <v>32</v>
      </c>
      <c r="G44" s="60">
        <v>57988259</v>
      </c>
      <c r="H44" s="55" t="s">
        <v>25</v>
      </c>
      <c r="I44" s="35" t="s">
        <v>33</v>
      </c>
      <c r="J44" s="55" t="s">
        <v>188</v>
      </c>
      <c r="K44" s="54" t="s">
        <v>114</v>
      </c>
      <c r="L44" s="54" t="s">
        <v>88</v>
      </c>
      <c r="M44" s="35" t="s">
        <v>93</v>
      </c>
      <c r="N44" s="11" t="s">
        <v>33</v>
      </c>
      <c r="O44" s="12" t="s">
        <v>33</v>
      </c>
      <c r="P44" s="13" t="str">
        <f t="shared" si="0"/>
        <v>NA</v>
      </c>
    </row>
    <row r="45" spans="1:19" ht="49.5" customHeight="1" x14ac:dyDescent="0.25">
      <c r="A45" s="5"/>
      <c r="B45" s="35" t="s">
        <v>85</v>
      </c>
      <c r="C45" s="35" t="s">
        <v>15</v>
      </c>
      <c r="D45" s="54" t="s">
        <v>86</v>
      </c>
      <c r="E45" s="73" t="s">
        <v>143</v>
      </c>
      <c r="F45" s="55" t="s">
        <v>32</v>
      </c>
      <c r="G45" s="60">
        <v>2323612</v>
      </c>
      <c r="H45" s="55" t="s">
        <v>25</v>
      </c>
      <c r="I45" s="35" t="s">
        <v>33</v>
      </c>
      <c r="J45" s="55" t="s">
        <v>189</v>
      </c>
      <c r="K45" s="54" t="s">
        <v>114</v>
      </c>
      <c r="L45" s="54" t="s">
        <v>222</v>
      </c>
      <c r="M45" s="35" t="s">
        <v>93</v>
      </c>
      <c r="N45" s="11" t="s">
        <v>33</v>
      </c>
      <c r="O45" s="12" t="s">
        <v>33</v>
      </c>
      <c r="P45" s="13" t="str">
        <f t="shared" si="0"/>
        <v>NA</v>
      </c>
    </row>
    <row r="46" spans="1:19" ht="49.5" customHeight="1" x14ac:dyDescent="0.25">
      <c r="A46" s="5"/>
      <c r="B46" s="35" t="s">
        <v>85</v>
      </c>
      <c r="C46" s="35" t="s">
        <v>15</v>
      </c>
      <c r="D46" s="54" t="s">
        <v>86</v>
      </c>
      <c r="E46" s="73" t="s">
        <v>144</v>
      </c>
      <c r="F46" s="55" t="s">
        <v>32</v>
      </c>
      <c r="G46" s="60">
        <v>31133227</v>
      </c>
      <c r="H46" s="55" t="s">
        <v>25</v>
      </c>
      <c r="I46" s="35" t="s">
        <v>33</v>
      </c>
      <c r="J46" s="55" t="s">
        <v>190</v>
      </c>
      <c r="K46" s="54" t="s">
        <v>114</v>
      </c>
      <c r="L46" s="54" t="s">
        <v>223</v>
      </c>
      <c r="M46" s="35" t="s">
        <v>93</v>
      </c>
      <c r="N46" s="11" t="s">
        <v>33</v>
      </c>
      <c r="O46" s="12" t="s">
        <v>33</v>
      </c>
      <c r="P46" s="13" t="str">
        <f t="shared" si="0"/>
        <v>NA</v>
      </c>
    </row>
    <row r="47" spans="1:19" ht="49.5" customHeight="1" x14ac:dyDescent="0.25">
      <c r="A47" s="5"/>
      <c r="B47" s="35" t="s">
        <v>85</v>
      </c>
      <c r="C47" s="35" t="s">
        <v>15</v>
      </c>
      <c r="D47" s="54" t="s">
        <v>86</v>
      </c>
      <c r="E47" s="73" t="s">
        <v>145</v>
      </c>
      <c r="F47" s="55" t="s">
        <v>32</v>
      </c>
      <c r="G47" s="60">
        <v>14184783</v>
      </c>
      <c r="H47" s="55" t="s">
        <v>25</v>
      </c>
      <c r="I47" s="35" t="s">
        <v>33</v>
      </c>
      <c r="J47" s="55" t="s">
        <v>191</v>
      </c>
      <c r="K47" s="54" t="s">
        <v>114</v>
      </c>
      <c r="L47" s="54" t="s">
        <v>87</v>
      </c>
      <c r="M47" s="35" t="s">
        <v>93</v>
      </c>
      <c r="N47" s="11" t="s">
        <v>33</v>
      </c>
      <c r="O47" s="12" t="s">
        <v>33</v>
      </c>
      <c r="P47" s="13" t="str">
        <f t="shared" si="0"/>
        <v>NA</v>
      </c>
    </row>
    <row r="48" spans="1:19" ht="49.5" customHeight="1" x14ac:dyDescent="0.25">
      <c r="A48" s="5"/>
      <c r="B48" s="35" t="s">
        <v>85</v>
      </c>
      <c r="C48" s="35" t="s">
        <v>15</v>
      </c>
      <c r="D48" s="54" t="s">
        <v>86</v>
      </c>
      <c r="E48" s="73" t="s">
        <v>146</v>
      </c>
      <c r="F48" s="55" t="s">
        <v>32</v>
      </c>
      <c r="G48" s="60">
        <v>46334924</v>
      </c>
      <c r="H48" s="55" t="s">
        <v>25</v>
      </c>
      <c r="I48" s="35" t="s">
        <v>33</v>
      </c>
      <c r="J48" s="55" t="s">
        <v>89</v>
      </c>
      <c r="K48" s="54" t="s">
        <v>114</v>
      </c>
      <c r="L48" s="54" t="s">
        <v>87</v>
      </c>
      <c r="M48" s="35" t="s">
        <v>93</v>
      </c>
      <c r="N48" s="11" t="s">
        <v>33</v>
      </c>
      <c r="O48" s="12" t="s">
        <v>33</v>
      </c>
      <c r="P48" s="13" t="str">
        <f t="shared" si="0"/>
        <v>NA</v>
      </c>
    </row>
    <row r="49" spans="1:75" ht="49.5" customHeight="1" x14ac:dyDescent="0.25">
      <c r="A49" s="5"/>
      <c r="B49" s="35" t="s">
        <v>85</v>
      </c>
      <c r="C49" s="35" t="s">
        <v>15</v>
      </c>
      <c r="D49" s="54" t="s">
        <v>86</v>
      </c>
      <c r="E49" s="73" t="s">
        <v>147</v>
      </c>
      <c r="F49" s="55" t="s">
        <v>17</v>
      </c>
      <c r="G49" s="60">
        <v>32730000</v>
      </c>
      <c r="H49" s="55" t="s">
        <v>25</v>
      </c>
      <c r="I49" s="35" t="s">
        <v>33</v>
      </c>
      <c r="J49" s="55" t="s">
        <v>188</v>
      </c>
      <c r="K49" s="54" t="s">
        <v>114</v>
      </c>
      <c r="L49" s="54" t="s">
        <v>88</v>
      </c>
      <c r="M49" s="35" t="s">
        <v>93</v>
      </c>
      <c r="N49" s="11" t="s">
        <v>33</v>
      </c>
      <c r="O49" s="12" t="s">
        <v>33</v>
      </c>
      <c r="P49" s="13" t="str">
        <f t="shared" si="0"/>
        <v>NA</v>
      </c>
    </row>
    <row r="50" spans="1:75" ht="49.5" customHeight="1" x14ac:dyDescent="0.25">
      <c r="A50" s="5"/>
      <c r="B50" s="35" t="s">
        <v>85</v>
      </c>
      <c r="C50" s="35" t="s">
        <v>15</v>
      </c>
      <c r="D50" s="54" t="s">
        <v>86</v>
      </c>
      <c r="E50" s="73" t="s">
        <v>148</v>
      </c>
      <c r="F50" s="55" t="s">
        <v>32</v>
      </c>
      <c r="G50" s="60">
        <v>3109350</v>
      </c>
      <c r="H50" s="55" t="s">
        <v>25</v>
      </c>
      <c r="I50" s="35" t="s">
        <v>33</v>
      </c>
      <c r="J50" s="55" t="s">
        <v>191</v>
      </c>
      <c r="K50" s="54" t="s">
        <v>114</v>
      </c>
      <c r="L50" s="54" t="s">
        <v>224</v>
      </c>
      <c r="M50" s="35" t="s">
        <v>93</v>
      </c>
      <c r="N50" s="11" t="s">
        <v>33</v>
      </c>
      <c r="O50" s="12" t="s">
        <v>33</v>
      </c>
      <c r="P50" s="13" t="str">
        <f t="shared" si="0"/>
        <v>NA</v>
      </c>
    </row>
    <row r="51" spans="1:75" ht="78" customHeight="1" x14ac:dyDescent="0.25">
      <c r="A51" s="5"/>
      <c r="B51" s="35" t="s">
        <v>85</v>
      </c>
      <c r="C51" s="91" t="s">
        <v>15</v>
      </c>
      <c r="D51" s="54" t="s">
        <v>86</v>
      </c>
      <c r="E51" s="72" t="s">
        <v>149</v>
      </c>
      <c r="F51" s="55" t="s">
        <v>32</v>
      </c>
      <c r="G51" s="60">
        <v>480675640</v>
      </c>
      <c r="H51" s="55" t="s">
        <v>25</v>
      </c>
      <c r="I51" s="17" t="s">
        <v>33</v>
      </c>
      <c r="J51" s="55" t="s">
        <v>192</v>
      </c>
      <c r="K51" s="54" t="s">
        <v>114</v>
      </c>
      <c r="L51" s="54"/>
      <c r="M51" s="17" t="s">
        <v>93</v>
      </c>
      <c r="N51" s="22" t="s">
        <v>33</v>
      </c>
      <c r="O51" s="12"/>
      <c r="P51" s="13"/>
    </row>
    <row r="52" spans="1:75" ht="75" customHeight="1" x14ac:dyDescent="0.25">
      <c r="A52" s="5"/>
      <c r="B52" s="35" t="s">
        <v>85</v>
      </c>
      <c r="C52" s="91" t="s">
        <v>15</v>
      </c>
      <c r="D52" s="54" t="s">
        <v>86</v>
      </c>
      <c r="E52" s="72" t="s">
        <v>150</v>
      </c>
      <c r="F52" s="55" t="s">
        <v>32</v>
      </c>
      <c r="G52" s="60">
        <v>100000</v>
      </c>
      <c r="H52" s="55" t="s">
        <v>25</v>
      </c>
      <c r="I52" s="17" t="s">
        <v>33</v>
      </c>
      <c r="J52" s="55" t="s">
        <v>193</v>
      </c>
      <c r="K52" s="54" t="s">
        <v>114</v>
      </c>
      <c r="L52" s="54" t="s">
        <v>225</v>
      </c>
      <c r="M52" s="17" t="s">
        <v>93</v>
      </c>
      <c r="N52" s="22" t="s">
        <v>33</v>
      </c>
      <c r="O52" s="12" t="s">
        <v>33</v>
      </c>
      <c r="P52" s="13" t="str">
        <f>IF(O52="","",IF(O52="-","No disp.",IF(N52="NA","NA",O52/N52)))</f>
        <v>NA</v>
      </c>
    </row>
    <row r="53" spans="1:75" s="42" customFormat="1" ht="49.5" customHeight="1" x14ac:dyDescent="0.25">
      <c r="A53" s="39"/>
      <c r="B53" s="35" t="s">
        <v>85</v>
      </c>
      <c r="C53" s="91" t="s">
        <v>15</v>
      </c>
      <c r="D53" s="54" t="s">
        <v>86</v>
      </c>
      <c r="E53" s="72" t="s">
        <v>151</v>
      </c>
      <c r="F53" s="55" t="s">
        <v>32</v>
      </c>
      <c r="G53" s="60">
        <f>452308739+154947296</f>
        <v>607256035</v>
      </c>
      <c r="H53" s="55" t="s">
        <v>25</v>
      </c>
      <c r="I53" s="27" t="s">
        <v>33</v>
      </c>
      <c r="J53" s="55" t="s">
        <v>188</v>
      </c>
      <c r="K53" s="54" t="s">
        <v>114</v>
      </c>
      <c r="L53" s="54" t="s">
        <v>88</v>
      </c>
      <c r="M53" s="27" t="s">
        <v>93</v>
      </c>
      <c r="N53" s="29" t="s">
        <v>33</v>
      </c>
      <c r="O53" s="40" t="s">
        <v>33</v>
      </c>
      <c r="P53" s="41" t="str">
        <f t="shared" si="0"/>
        <v>NA</v>
      </c>
    </row>
    <row r="54" spans="1:75" s="42" customFormat="1" ht="63" customHeight="1" x14ac:dyDescent="0.25">
      <c r="A54" s="39"/>
      <c r="B54" s="35" t="s">
        <v>85</v>
      </c>
      <c r="C54" s="91" t="s">
        <v>15</v>
      </c>
      <c r="D54" s="54" t="s">
        <v>86</v>
      </c>
      <c r="E54" s="72" t="s">
        <v>152</v>
      </c>
      <c r="F54" s="55" t="s">
        <v>32</v>
      </c>
      <c r="G54" s="60">
        <f>133200000</f>
        <v>133200000</v>
      </c>
      <c r="H54" s="55" t="s">
        <v>25</v>
      </c>
      <c r="I54" s="27" t="s">
        <v>33</v>
      </c>
      <c r="J54" s="55" t="s">
        <v>194</v>
      </c>
      <c r="K54" s="54" t="s">
        <v>114</v>
      </c>
      <c r="L54" s="54" t="s">
        <v>226</v>
      </c>
      <c r="M54" s="27" t="s">
        <v>93</v>
      </c>
      <c r="N54" s="29" t="s">
        <v>33</v>
      </c>
      <c r="O54" s="40" t="s">
        <v>33</v>
      </c>
      <c r="P54" s="41" t="str">
        <f t="shared" si="0"/>
        <v>NA</v>
      </c>
    </row>
    <row r="55" spans="1:75" s="42" customFormat="1" ht="49.5" customHeight="1" x14ac:dyDescent="0.25">
      <c r="A55" s="39"/>
      <c r="B55" s="35" t="s">
        <v>85</v>
      </c>
      <c r="C55" s="91" t="s">
        <v>15</v>
      </c>
      <c r="D55" s="54" t="s">
        <v>86</v>
      </c>
      <c r="E55" s="72" t="s">
        <v>246</v>
      </c>
      <c r="F55" s="55" t="s">
        <v>32</v>
      </c>
      <c r="G55" s="60">
        <v>1079670</v>
      </c>
      <c r="H55" s="55" t="s">
        <v>25</v>
      </c>
      <c r="I55" s="27" t="s">
        <v>33</v>
      </c>
      <c r="J55" s="55" t="s">
        <v>195</v>
      </c>
      <c r="K55" s="54" t="s">
        <v>114</v>
      </c>
      <c r="L55" s="54" t="s">
        <v>227</v>
      </c>
      <c r="M55" s="27" t="s">
        <v>93</v>
      </c>
      <c r="N55" s="29" t="s">
        <v>33</v>
      </c>
      <c r="O55" s="40" t="s">
        <v>33</v>
      </c>
      <c r="P55" s="41" t="str">
        <f t="shared" si="0"/>
        <v>NA</v>
      </c>
    </row>
    <row r="56" spans="1:75" s="42" customFormat="1" ht="49.5" customHeight="1" x14ac:dyDescent="0.25">
      <c r="A56" s="39"/>
      <c r="B56" s="35" t="s">
        <v>85</v>
      </c>
      <c r="C56" s="91" t="s">
        <v>15</v>
      </c>
      <c r="D56" s="54" t="s">
        <v>86</v>
      </c>
      <c r="E56" s="72" t="s">
        <v>153</v>
      </c>
      <c r="F56" s="55" t="s">
        <v>32</v>
      </c>
      <c r="G56" s="60">
        <v>2496612</v>
      </c>
      <c r="H56" s="55" t="s">
        <v>25</v>
      </c>
      <c r="I56" s="27" t="s">
        <v>33</v>
      </c>
      <c r="J56" s="55" t="s">
        <v>196</v>
      </c>
      <c r="K56" s="54" t="s">
        <v>114</v>
      </c>
      <c r="L56" s="54" t="s">
        <v>228</v>
      </c>
      <c r="M56" s="27" t="s">
        <v>93</v>
      </c>
      <c r="N56" s="29" t="s">
        <v>33</v>
      </c>
      <c r="O56" s="40" t="s">
        <v>33</v>
      </c>
      <c r="P56" s="41" t="str">
        <f t="shared" si="0"/>
        <v>NA</v>
      </c>
    </row>
    <row r="57" spans="1:75" s="42" customFormat="1" ht="49.5" customHeight="1" x14ac:dyDescent="0.25">
      <c r="A57" s="39"/>
      <c r="B57" s="35" t="s">
        <v>85</v>
      </c>
      <c r="C57" s="91" t="s">
        <v>15</v>
      </c>
      <c r="D57" s="54" t="s">
        <v>86</v>
      </c>
      <c r="E57" s="72" t="s">
        <v>154</v>
      </c>
      <c r="F57" s="55" t="s">
        <v>32</v>
      </c>
      <c r="G57" s="60">
        <v>38855223</v>
      </c>
      <c r="H57" s="55" t="s">
        <v>25</v>
      </c>
      <c r="I57" s="27" t="s">
        <v>33</v>
      </c>
      <c r="J57" s="55" t="s">
        <v>197</v>
      </c>
      <c r="K57" s="54" t="s">
        <v>95</v>
      </c>
      <c r="L57" s="54" t="s">
        <v>229</v>
      </c>
      <c r="M57" s="27" t="s">
        <v>93</v>
      </c>
      <c r="N57" s="29" t="s">
        <v>33</v>
      </c>
      <c r="O57" s="40" t="s">
        <v>33</v>
      </c>
      <c r="P57" s="41" t="str">
        <f t="shared" si="0"/>
        <v>NA</v>
      </c>
      <c r="S57" s="43"/>
    </row>
    <row r="58" spans="1:75" s="42" customFormat="1" ht="49.5" customHeight="1" x14ac:dyDescent="0.25">
      <c r="A58" s="39"/>
      <c r="B58" s="35" t="s">
        <v>85</v>
      </c>
      <c r="C58" s="91" t="s">
        <v>15</v>
      </c>
      <c r="D58" s="54" t="s">
        <v>86</v>
      </c>
      <c r="E58" s="72" t="s">
        <v>155</v>
      </c>
      <c r="F58" s="55" t="s">
        <v>32</v>
      </c>
      <c r="G58" s="60">
        <v>2000000</v>
      </c>
      <c r="H58" s="55" t="s">
        <v>25</v>
      </c>
      <c r="I58" s="27" t="s">
        <v>33</v>
      </c>
      <c r="J58" s="55" t="s">
        <v>198</v>
      </c>
      <c r="K58" s="54" t="s">
        <v>95</v>
      </c>
      <c r="L58" s="54" t="s">
        <v>230</v>
      </c>
      <c r="M58" s="27" t="s">
        <v>93</v>
      </c>
      <c r="N58" s="29" t="s">
        <v>33</v>
      </c>
      <c r="O58" s="40" t="s">
        <v>33</v>
      </c>
      <c r="P58" s="41" t="str">
        <f t="shared" si="0"/>
        <v>NA</v>
      </c>
    </row>
    <row r="59" spans="1:75" s="42" customFormat="1" ht="49.5" customHeight="1" x14ac:dyDescent="0.25">
      <c r="A59" s="39"/>
      <c r="B59" s="35" t="s">
        <v>85</v>
      </c>
      <c r="C59" s="91" t="s">
        <v>15</v>
      </c>
      <c r="D59" s="54" t="s">
        <v>86</v>
      </c>
      <c r="E59" s="72" t="s">
        <v>156</v>
      </c>
      <c r="F59" s="55" t="s">
        <v>32</v>
      </c>
      <c r="G59" s="60">
        <v>10000000</v>
      </c>
      <c r="H59" s="75" t="s">
        <v>247</v>
      </c>
      <c r="I59" s="75" t="s">
        <v>25</v>
      </c>
      <c r="J59" s="60">
        <v>10000000</v>
      </c>
      <c r="K59" s="54" t="s">
        <v>214</v>
      </c>
      <c r="L59" s="54" t="s">
        <v>255</v>
      </c>
      <c r="M59" s="27" t="s">
        <v>93</v>
      </c>
      <c r="N59" s="29" t="s">
        <v>33</v>
      </c>
      <c r="O59" s="40" t="s">
        <v>33</v>
      </c>
      <c r="P59" s="41" t="str">
        <f t="shared" si="0"/>
        <v>NA</v>
      </c>
    </row>
    <row r="60" spans="1:75" s="42" customFormat="1" ht="49.5" customHeight="1" x14ac:dyDescent="0.25">
      <c r="A60" s="68"/>
      <c r="B60" s="35" t="s">
        <v>85</v>
      </c>
      <c r="C60" s="91" t="s">
        <v>15</v>
      </c>
      <c r="D60" s="54" t="s">
        <v>86</v>
      </c>
      <c r="E60" s="72" t="s">
        <v>157</v>
      </c>
      <c r="F60" s="55" t="s">
        <v>32</v>
      </c>
      <c r="G60" s="60">
        <f>18836521+12407909</f>
        <v>31244430</v>
      </c>
      <c r="H60" s="75" t="s">
        <v>247</v>
      </c>
      <c r="I60" s="75" t="s">
        <v>25</v>
      </c>
      <c r="J60" s="60">
        <f>18836521+12407909</f>
        <v>31244430</v>
      </c>
      <c r="K60" s="54"/>
      <c r="L60" s="54" t="s">
        <v>223</v>
      </c>
      <c r="M60" s="69"/>
      <c r="N60" s="29"/>
      <c r="O60" s="70"/>
      <c r="P60" s="71"/>
    </row>
    <row r="61" spans="1:75" s="67" customFormat="1" ht="49.5" customHeight="1" x14ac:dyDescent="0.25">
      <c r="A61" s="61"/>
      <c r="B61" s="35" t="s">
        <v>85</v>
      </c>
      <c r="C61" s="91" t="s">
        <v>96</v>
      </c>
      <c r="D61" s="54" t="s">
        <v>86</v>
      </c>
      <c r="E61" s="72" t="s">
        <v>158</v>
      </c>
      <c r="F61" s="55" t="s">
        <v>32</v>
      </c>
      <c r="G61" s="60">
        <v>27112018</v>
      </c>
      <c r="H61" s="75" t="s">
        <v>25</v>
      </c>
      <c r="I61" s="62" t="s">
        <v>33</v>
      </c>
      <c r="J61" s="60" t="s">
        <v>199</v>
      </c>
      <c r="K61" s="60" t="s">
        <v>97</v>
      </c>
      <c r="L61" s="53" t="s">
        <v>256</v>
      </c>
      <c r="M61" s="63" t="s">
        <v>98</v>
      </c>
      <c r="N61" s="64" t="s">
        <v>33</v>
      </c>
      <c r="O61" s="65"/>
      <c r="P61" s="66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</row>
    <row r="62" spans="1:75" s="67" customFormat="1" ht="49.5" customHeight="1" x14ac:dyDescent="0.25">
      <c r="A62" s="61"/>
      <c r="B62" s="35" t="s">
        <v>85</v>
      </c>
      <c r="C62" s="91" t="s">
        <v>96</v>
      </c>
      <c r="D62" s="54" t="s">
        <v>86</v>
      </c>
      <c r="E62" s="72" t="s">
        <v>159</v>
      </c>
      <c r="F62" s="55" t="s">
        <v>17</v>
      </c>
      <c r="G62" s="60">
        <v>118000000</v>
      </c>
      <c r="H62" s="75" t="s">
        <v>25</v>
      </c>
      <c r="I62" s="62" t="s">
        <v>33</v>
      </c>
      <c r="J62" s="60" t="s">
        <v>200</v>
      </c>
      <c r="K62" s="60" t="s">
        <v>97</v>
      </c>
      <c r="L62" s="53" t="s">
        <v>257</v>
      </c>
      <c r="M62" s="63" t="s">
        <v>99</v>
      </c>
      <c r="N62" s="64" t="s">
        <v>33</v>
      </c>
      <c r="O62" s="65"/>
      <c r="P62" s="66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</row>
    <row r="63" spans="1:75" s="67" customFormat="1" ht="49.5" customHeight="1" x14ac:dyDescent="0.25">
      <c r="A63" s="61"/>
      <c r="B63" s="35" t="s">
        <v>85</v>
      </c>
      <c r="C63" s="91" t="s">
        <v>96</v>
      </c>
      <c r="D63" s="54" t="s">
        <v>86</v>
      </c>
      <c r="E63" s="73" t="s">
        <v>160</v>
      </c>
      <c r="F63" s="55" t="s">
        <v>17</v>
      </c>
      <c r="G63" s="60">
        <f>3652844555+1918000000</f>
        <v>5570844555</v>
      </c>
      <c r="H63" s="75" t="s">
        <v>25</v>
      </c>
      <c r="I63" s="62" t="s">
        <v>33</v>
      </c>
      <c r="J63" s="60" t="s">
        <v>201</v>
      </c>
      <c r="K63" s="60" t="s">
        <v>215</v>
      </c>
      <c r="L63" s="79" t="s">
        <v>258</v>
      </c>
      <c r="M63" s="63" t="s">
        <v>100</v>
      </c>
      <c r="N63" s="94" t="s">
        <v>33</v>
      </c>
      <c r="O63" s="95" t="s">
        <v>33</v>
      </c>
      <c r="P63" s="101" t="str">
        <f>IF(O63="","",IF(O63="-","No disp.",IF(N63="NA","NA",O63/N63)))</f>
        <v>NA</v>
      </c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</row>
    <row r="64" spans="1:75" ht="49.5" customHeight="1" x14ac:dyDescent="0.25">
      <c r="A64" s="44"/>
      <c r="B64" s="35" t="s">
        <v>85</v>
      </c>
      <c r="C64" s="45" t="s">
        <v>96</v>
      </c>
      <c r="D64" s="54" t="s">
        <v>86</v>
      </c>
      <c r="E64" s="72" t="s">
        <v>161</v>
      </c>
      <c r="F64" s="55" t="s">
        <v>17</v>
      </c>
      <c r="G64" s="60">
        <v>313919673</v>
      </c>
      <c r="H64" s="55" t="s">
        <v>25</v>
      </c>
      <c r="I64" s="35" t="s">
        <v>33</v>
      </c>
      <c r="J64" s="55"/>
      <c r="K64" s="54" t="s">
        <v>97</v>
      </c>
      <c r="L64" s="54" t="s">
        <v>259</v>
      </c>
      <c r="M64" s="46" t="s">
        <v>101</v>
      </c>
      <c r="N64" s="94"/>
      <c r="O64" s="96"/>
      <c r="P64" s="102"/>
    </row>
    <row r="65" spans="1:16" ht="49.5" customHeight="1" x14ac:dyDescent="0.25">
      <c r="A65" s="44"/>
      <c r="B65" s="35" t="s">
        <v>85</v>
      </c>
      <c r="C65" s="45" t="s">
        <v>96</v>
      </c>
      <c r="D65" s="54" t="s">
        <v>86</v>
      </c>
      <c r="E65" s="72" t="s">
        <v>253</v>
      </c>
      <c r="F65" s="55" t="s">
        <v>17</v>
      </c>
      <c r="G65" s="60">
        <v>800000000</v>
      </c>
      <c r="H65" s="55" t="s">
        <v>25</v>
      </c>
      <c r="I65" s="35" t="s">
        <v>33</v>
      </c>
      <c r="J65" s="55" t="s">
        <v>202</v>
      </c>
      <c r="K65" s="54" t="s">
        <v>90</v>
      </c>
      <c r="L65" s="54" t="s">
        <v>260</v>
      </c>
      <c r="M65" s="46" t="s">
        <v>102</v>
      </c>
      <c r="N65" s="94"/>
      <c r="O65" s="97"/>
      <c r="P65" s="103"/>
    </row>
    <row r="66" spans="1:16" ht="49.5" customHeight="1" x14ac:dyDescent="0.25">
      <c r="A66" s="44"/>
      <c r="B66" s="35" t="s">
        <v>85</v>
      </c>
      <c r="C66" s="45" t="s">
        <v>96</v>
      </c>
      <c r="D66" s="54" t="s">
        <v>86</v>
      </c>
      <c r="E66" s="72" t="s">
        <v>249</v>
      </c>
      <c r="F66" s="55" t="s">
        <v>17</v>
      </c>
      <c r="G66" s="60">
        <v>300000000</v>
      </c>
      <c r="H66" s="55" t="s">
        <v>25</v>
      </c>
      <c r="I66" s="35" t="s">
        <v>33</v>
      </c>
      <c r="J66" s="55" t="s">
        <v>203</v>
      </c>
      <c r="K66" s="54" t="s">
        <v>216</v>
      </c>
      <c r="L66" s="54" t="s">
        <v>261</v>
      </c>
      <c r="M66" s="46" t="s">
        <v>103</v>
      </c>
      <c r="N66" s="94" t="s">
        <v>33</v>
      </c>
      <c r="O66" s="104" t="s">
        <v>33</v>
      </c>
      <c r="P66" s="101" t="str">
        <f>IF(O66="","",IF(O66="-","No disp.",IF(N66="NA","NA",O66/N66)))</f>
        <v>NA</v>
      </c>
    </row>
    <row r="67" spans="1:16" ht="49.5" customHeight="1" x14ac:dyDescent="0.25">
      <c r="A67" s="44"/>
      <c r="B67" s="35" t="s">
        <v>85</v>
      </c>
      <c r="C67" s="45" t="s">
        <v>96</v>
      </c>
      <c r="D67" s="54" t="s">
        <v>86</v>
      </c>
      <c r="E67" s="72" t="s">
        <v>162</v>
      </c>
      <c r="F67" s="55" t="s">
        <v>17</v>
      </c>
      <c r="G67" s="60">
        <v>28842820</v>
      </c>
      <c r="H67" s="55" t="s">
        <v>25</v>
      </c>
      <c r="I67" s="35" t="s">
        <v>33</v>
      </c>
      <c r="J67" s="55" t="s">
        <v>204</v>
      </c>
      <c r="K67" s="54" t="s">
        <v>217</v>
      </c>
      <c r="L67" s="54" t="s">
        <v>262</v>
      </c>
      <c r="M67" s="46" t="s">
        <v>104</v>
      </c>
      <c r="N67" s="94"/>
      <c r="O67" s="105"/>
      <c r="P67" s="103"/>
    </row>
    <row r="68" spans="1:16" ht="49.5" customHeight="1" x14ac:dyDescent="0.25">
      <c r="B68" s="35" t="s">
        <v>85</v>
      </c>
      <c r="C68" s="45"/>
      <c r="D68" s="54" t="s">
        <v>86</v>
      </c>
      <c r="E68" s="72" t="s">
        <v>163</v>
      </c>
      <c r="F68" s="55" t="s">
        <v>17</v>
      </c>
      <c r="G68" s="60">
        <v>131301256</v>
      </c>
      <c r="H68" s="55" t="s">
        <v>25</v>
      </c>
      <c r="I68" s="35" t="s">
        <v>33</v>
      </c>
      <c r="J68" s="55" t="s">
        <v>205</v>
      </c>
      <c r="K68" s="54" t="s">
        <v>90</v>
      </c>
      <c r="L68" s="54" t="s">
        <v>263</v>
      </c>
      <c r="M68" s="46" t="s">
        <v>105</v>
      </c>
      <c r="N68" s="47"/>
    </row>
    <row r="69" spans="1:16" ht="49.5" customHeight="1" x14ac:dyDescent="0.25">
      <c r="A69" s="48"/>
      <c r="B69" s="35" t="s">
        <v>85</v>
      </c>
      <c r="C69" s="45" t="s">
        <v>96</v>
      </c>
      <c r="D69" s="54" t="s">
        <v>86</v>
      </c>
      <c r="E69" s="72" t="s">
        <v>164</v>
      </c>
      <c r="F69" s="55" t="s">
        <v>17</v>
      </c>
      <c r="G69" s="60">
        <f>130000000+38185000+73827378</f>
        <v>242012378</v>
      </c>
      <c r="H69" s="55" t="s">
        <v>25</v>
      </c>
      <c r="I69" s="35" t="s">
        <v>33</v>
      </c>
      <c r="J69" s="55" t="s">
        <v>196</v>
      </c>
      <c r="K69" s="54" t="s">
        <v>90</v>
      </c>
      <c r="L69" s="54" t="s">
        <v>231</v>
      </c>
      <c r="M69" s="46" t="s">
        <v>106</v>
      </c>
      <c r="N69" s="47"/>
    </row>
    <row r="70" spans="1:16" ht="49.5" customHeight="1" x14ac:dyDescent="0.25">
      <c r="B70" s="35" t="s">
        <v>85</v>
      </c>
      <c r="C70" s="45" t="s">
        <v>96</v>
      </c>
      <c r="D70" s="54" t="s">
        <v>86</v>
      </c>
      <c r="E70" s="73" t="s">
        <v>165</v>
      </c>
      <c r="F70" s="55" t="s">
        <v>17</v>
      </c>
      <c r="G70" s="60">
        <v>41640000</v>
      </c>
      <c r="H70" s="55" t="s">
        <v>25</v>
      </c>
      <c r="I70" s="35" t="s">
        <v>33</v>
      </c>
      <c r="J70" s="55" t="s">
        <v>206</v>
      </c>
      <c r="K70" s="54" t="s">
        <v>90</v>
      </c>
      <c r="L70" s="54" t="s">
        <v>232</v>
      </c>
      <c r="M70" s="46" t="s">
        <v>107</v>
      </c>
      <c r="N70" s="47"/>
    </row>
    <row r="71" spans="1:16" ht="49.5" customHeight="1" x14ac:dyDescent="0.25">
      <c r="B71" s="35" t="s">
        <v>85</v>
      </c>
      <c r="C71" s="45" t="s">
        <v>96</v>
      </c>
      <c r="D71" s="54" t="s">
        <v>86</v>
      </c>
      <c r="E71" s="72" t="s">
        <v>166</v>
      </c>
      <c r="F71" s="55" t="s">
        <v>17</v>
      </c>
      <c r="G71" s="60">
        <f>15159231890+287640521+381173428.000623</f>
        <v>15828045839.000624</v>
      </c>
      <c r="H71" s="55" t="s">
        <v>25</v>
      </c>
      <c r="I71" s="35" t="s">
        <v>33</v>
      </c>
      <c r="J71" s="55" t="s">
        <v>207</v>
      </c>
      <c r="K71" s="54" t="s">
        <v>90</v>
      </c>
      <c r="L71" s="54" t="s">
        <v>254</v>
      </c>
      <c r="M71" s="46" t="s">
        <v>108</v>
      </c>
      <c r="N71" s="47"/>
    </row>
    <row r="72" spans="1:16" ht="49.5" customHeight="1" x14ac:dyDescent="0.25">
      <c r="A72" s="2"/>
      <c r="B72" s="35" t="s">
        <v>85</v>
      </c>
      <c r="C72" s="45" t="s">
        <v>96</v>
      </c>
      <c r="D72" s="54" t="s">
        <v>86</v>
      </c>
      <c r="E72" s="72" t="s">
        <v>167</v>
      </c>
      <c r="F72" s="55" t="s">
        <v>17</v>
      </c>
      <c r="G72" s="60">
        <v>96475104</v>
      </c>
      <c r="H72" s="55" t="s">
        <v>25</v>
      </c>
      <c r="I72" s="35" t="s">
        <v>33</v>
      </c>
      <c r="J72" s="55" t="s">
        <v>208</v>
      </c>
      <c r="K72" s="54" t="s">
        <v>90</v>
      </c>
      <c r="L72" s="54" t="s">
        <v>264</v>
      </c>
      <c r="M72" s="46" t="s">
        <v>109</v>
      </c>
      <c r="N72" s="47"/>
    </row>
    <row r="73" spans="1:16" ht="49.5" customHeight="1" x14ac:dyDescent="0.25">
      <c r="B73" s="35" t="s">
        <v>85</v>
      </c>
      <c r="C73" s="45" t="s">
        <v>96</v>
      </c>
      <c r="D73" s="54" t="s">
        <v>86</v>
      </c>
      <c r="E73" s="72" t="s">
        <v>168</v>
      </c>
      <c r="F73" s="55" t="s">
        <v>17</v>
      </c>
      <c r="G73" s="60">
        <v>65460000</v>
      </c>
      <c r="H73" s="55" t="s">
        <v>25</v>
      </c>
      <c r="I73" s="35" t="s">
        <v>33</v>
      </c>
      <c r="J73" s="55" t="s">
        <v>209</v>
      </c>
      <c r="K73" s="54" t="s">
        <v>90</v>
      </c>
      <c r="L73" s="54" t="s">
        <v>233</v>
      </c>
      <c r="M73" s="46" t="s">
        <v>110</v>
      </c>
      <c r="N73" s="47"/>
    </row>
    <row r="74" spans="1:16" ht="49.5" customHeight="1" x14ac:dyDescent="0.25">
      <c r="A74" s="2"/>
      <c r="B74" s="35" t="s">
        <v>85</v>
      </c>
      <c r="C74" s="45" t="s">
        <v>96</v>
      </c>
      <c r="D74" s="54" t="s">
        <v>86</v>
      </c>
      <c r="E74" s="72" t="s">
        <v>250</v>
      </c>
      <c r="F74" s="55" t="s">
        <v>17</v>
      </c>
      <c r="G74" s="60">
        <v>139519262</v>
      </c>
      <c r="H74" s="55" t="s">
        <v>25</v>
      </c>
      <c r="I74" s="35" t="s">
        <v>33</v>
      </c>
      <c r="J74" s="55" t="s">
        <v>210</v>
      </c>
      <c r="K74" s="54" t="s">
        <v>218</v>
      </c>
      <c r="L74" s="54" t="s">
        <v>265</v>
      </c>
      <c r="M74" s="46" t="s">
        <v>111</v>
      </c>
      <c r="N74" s="47"/>
    </row>
    <row r="75" spans="1:16" ht="49.5" customHeight="1" x14ac:dyDescent="0.25">
      <c r="B75" s="35" t="s">
        <v>85</v>
      </c>
      <c r="C75" s="45" t="s">
        <v>96</v>
      </c>
      <c r="D75" s="54" t="s">
        <v>86</v>
      </c>
      <c r="E75" s="73" t="s">
        <v>169</v>
      </c>
      <c r="F75" s="55" t="s">
        <v>17</v>
      </c>
      <c r="G75" s="60">
        <v>300000000</v>
      </c>
      <c r="H75" s="55" t="s">
        <v>25</v>
      </c>
      <c r="I75" s="35" t="s">
        <v>33</v>
      </c>
      <c r="J75" s="55" t="s">
        <v>211</v>
      </c>
      <c r="K75" s="54" t="s">
        <v>90</v>
      </c>
      <c r="L75" s="54" t="s">
        <v>265</v>
      </c>
      <c r="M75" s="46" t="s">
        <v>112</v>
      </c>
      <c r="N75" s="47"/>
    </row>
    <row r="76" spans="1:16" ht="49.5" customHeight="1" x14ac:dyDescent="0.25">
      <c r="B76" s="35" t="s">
        <v>85</v>
      </c>
      <c r="C76" s="45" t="s">
        <v>96</v>
      </c>
      <c r="D76" s="54" t="s">
        <v>86</v>
      </c>
      <c r="E76" s="73" t="s">
        <v>170</v>
      </c>
      <c r="F76" s="55" t="s">
        <v>17</v>
      </c>
      <c r="G76" s="60">
        <v>5000000</v>
      </c>
      <c r="H76" s="55" t="s">
        <v>25</v>
      </c>
      <c r="I76" s="35" t="s">
        <v>33</v>
      </c>
      <c r="J76" s="55" t="s">
        <v>212</v>
      </c>
      <c r="K76" s="54" t="s">
        <v>218</v>
      </c>
      <c r="L76" s="54" t="s">
        <v>266</v>
      </c>
      <c r="M76" s="46"/>
      <c r="N76" s="47"/>
    </row>
    <row r="77" spans="1:16" ht="49.5" customHeight="1" x14ac:dyDescent="0.25">
      <c r="A77" s="2"/>
      <c r="B77" s="35" t="s">
        <v>85</v>
      </c>
      <c r="C77" s="45" t="s">
        <v>96</v>
      </c>
      <c r="D77" s="54" t="s">
        <v>86</v>
      </c>
      <c r="E77" s="72" t="s">
        <v>251</v>
      </c>
      <c r="F77" s="55" t="s">
        <v>17</v>
      </c>
      <c r="G77" s="60">
        <v>700000000</v>
      </c>
      <c r="H77" s="55" t="s">
        <v>25</v>
      </c>
      <c r="I77" s="35" t="s">
        <v>33</v>
      </c>
      <c r="J77" s="55" t="s">
        <v>213</v>
      </c>
      <c r="K77" s="54" t="s">
        <v>218</v>
      </c>
      <c r="L77" s="54" t="s">
        <v>267</v>
      </c>
      <c r="M77" s="46" t="s">
        <v>113</v>
      </c>
      <c r="N77" s="47"/>
    </row>
    <row r="78" spans="1:16" x14ac:dyDescent="0.25">
      <c r="B78" s="49" t="s">
        <v>252</v>
      </c>
      <c r="C78" s="49"/>
      <c r="L78" s="2"/>
      <c r="M78" s="2"/>
    </row>
    <row r="79" spans="1:16" x14ac:dyDescent="0.25">
      <c r="L79" s="2"/>
      <c r="M79" s="2"/>
    </row>
    <row r="80" spans="1:16" x14ac:dyDescent="0.25">
      <c r="L80" s="2"/>
      <c r="M80" s="2"/>
    </row>
    <row r="81" spans="12:13" x14ac:dyDescent="0.25">
      <c r="L81" s="2"/>
      <c r="M81" s="2"/>
    </row>
    <row r="82" spans="12:13" x14ac:dyDescent="0.25">
      <c r="L82" s="2"/>
      <c r="M82" s="2"/>
    </row>
    <row r="83" spans="12:13" x14ac:dyDescent="0.25">
      <c r="L83" s="2"/>
      <c r="M83" s="2"/>
    </row>
    <row r="84" spans="12:13" x14ac:dyDescent="0.25">
      <c r="L84" s="2"/>
      <c r="M84" s="2"/>
    </row>
    <row r="85" spans="12:13" x14ac:dyDescent="0.25">
      <c r="L85" s="2"/>
      <c r="M85" s="2"/>
    </row>
    <row r="86" spans="12:13" x14ac:dyDescent="0.25">
      <c r="L86" s="2"/>
      <c r="M86" s="2"/>
    </row>
    <row r="87" spans="12:13" x14ac:dyDescent="0.25">
      <c r="L87" s="2"/>
      <c r="M87" s="2"/>
    </row>
    <row r="88" spans="12:13" x14ac:dyDescent="0.25">
      <c r="L88" s="2"/>
      <c r="M88" s="2"/>
    </row>
    <row r="89" spans="12:13" x14ac:dyDescent="0.25">
      <c r="L89" s="2"/>
      <c r="M89" s="2"/>
    </row>
    <row r="90" spans="12:13" x14ac:dyDescent="0.25">
      <c r="L90" s="2"/>
      <c r="M90" s="2"/>
    </row>
    <row r="91" spans="12:13" x14ac:dyDescent="0.25">
      <c r="L91" s="2"/>
      <c r="M91" s="2"/>
    </row>
    <row r="92" spans="12:13" x14ac:dyDescent="0.25">
      <c r="L92" s="2"/>
      <c r="M92" s="2"/>
    </row>
    <row r="93" spans="12:13" x14ac:dyDescent="0.25">
      <c r="L93" s="2"/>
      <c r="M93" s="2"/>
    </row>
    <row r="94" spans="12:13" x14ac:dyDescent="0.25">
      <c r="L94" s="2"/>
      <c r="M94" s="2"/>
    </row>
    <row r="95" spans="12:13" x14ac:dyDescent="0.25">
      <c r="L95" s="2"/>
      <c r="M95" s="2"/>
    </row>
    <row r="96" spans="12:13" x14ac:dyDescent="0.25">
      <c r="L96" s="2"/>
      <c r="M96" s="2"/>
    </row>
    <row r="97" spans="12:13" x14ac:dyDescent="0.25">
      <c r="L97" s="2"/>
      <c r="M97" s="2"/>
    </row>
  </sheetData>
  <sheetProtection password="C5EC" sheet="1" objects="1" scenarios="1" selectLockedCells="1" selectUnlockedCells="1"/>
  <mergeCells count="10">
    <mergeCell ref="N66:N67"/>
    <mergeCell ref="O66:O67"/>
    <mergeCell ref="P66:P67"/>
    <mergeCell ref="B3:L3"/>
    <mergeCell ref="B4:L4"/>
    <mergeCell ref="A7:A9"/>
    <mergeCell ref="N63:N65"/>
    <mergeCell ref="O63:O65"/>
    <mergeCell ref="G7:G10"/>
    <mergeCell ref="P63:P65"/>
  </mergeCells>
  <dataValidations count="4">
    <dataValidation type="list" allowBlank="1" showInputMessage="1" showErrorMessage="1" sqref="O6">
      <formula1>"Alcanz. Sem. 1,Alcanz. Sem. 2"</formula1>
    </dataValidation>
    <dataValidation type="list" allowBlank="1" showInputMessage="1" showErrorMessage="1" sqref="H59:H60">
      <formula1>modalidad</formula1>
    </dataValidation>
    <dataValidation type="list" allowBlank="1" showInputMessage="1" showErrorMessage="1" sqref="I59:I60">
      <formula1>fuenteRecursos</formula1>
    </dataValidation>
    <dataValidation type="list" allowBlank="1" showInputMessage="1" showErrorMessage="1" sqref="F7:F77">
      <formula1>"Si,No"</formula1>
    </dataValidation>
  </dataValidations>
  <printOptions horizontalCentered="1"/>
  <pageMargins left="0.11811023622047245" right="0.11811023622047245" top="0.15748031496062992" bottom="0.15748031496062992" header="0" footer="0"/>
  <pageSetup scale="7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'C:\Users\Usuario\Downloads\[Plan-de-Acción-Integrado-Telepacífico-2020 (1).xlsx]Listados'!#REF!</xm:f>
          </x14:formula1>
          <xm:sqref>H61:I77 G11:G16 G21 B7:B77 H7:H58 G18:G19 C7:C78 I11:I58 D7:D77</xm:sqref>
        </x14:dataValidation>
        <x14:dataValidation type="list" allowBlank="1" showInputMessage="1" showErrorMessage="1">
          <x14:formula1>
            <xm:f>'C:\Users\planpro1\AppData\Local\Microsoft\Windows\Temporary Internet Files\Content.Outlook\YTKL8EJL\[Plan de Acción Integrado Telepacífico 2020 Bianey.xlsx]Listados'!#REF!</xm:f>
          </x14:formula1>
          <xm:sqref>I8:I10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8"/>
  <sheetViews>
    <sheetView topLeftCell="B1" workbookViewId="0">
      <selection activeCell="E10" sqref="E10"/>
    </sheetView>
  </sheetViews>
  <sheetFormatPr baseColWidth="10" defaultRowHeight="15" x14ac:dyDescent="0.25"/>
  <cols>
    <col min="1" max="1" width="8" style="1" hidden="1" customWidth="1"/>
    <col min="2" max="2" width="14.140625" style="2" customWidth="1"/>
    <col min="3" max="3" width="14.85546875" style="2" customWidth="1"/>
    <col min="4" max="4" width="22" style="2" customWidth="1"/>
    <col min="5" max="5" width="66.5703125" style="2" customWidth="1"/>
    <col min="6" max="6" width="9.42578125" style="2" customWidth="1"/>
    <col min="7" max="7" width="21.28515625" style="2" customWidth="1"/>
    <col min="8" max="8" width="12.5703125" style="4" customWidth="1"/>
    <col min="9" max="9" width="22.7109375" style="4" hidden="1" customWidth="1"/>
    <col min="10" max="10" width="27" style="2" customWidth="1"/>
    <col min="11" max="11" width="13.85546875" style="2" customWidth="1"/>
    <col min="12" max="12" width="32" style="4" customWidth="1"/>
    <col min="13" max="13" width="33.5703125" style="4" hidden="1" customWidth="1"/>
    <col min="14" max="14" width="14" style="2" hidden="1" customWidth="1"/>
    <col min="15" max="15" width="9" style="2" hidden="1" customWidth="1"/>
    <col min="16" max="16" width="4.85546875" style="2" hidden="1" customWidth="1"/>
    <col min="17" max="17" width="18.42578125" style="2" bestFit="1" customWidth="1"/>
    <col min="18" max="18" width="19.42578125" style="2" bestFit="1" customWidth="1"/>
    <col min="19" max="19" width="16.7109375" style="2" bestFit="1" customWidth="1"/>
    <col min="20" max="16384" width="11.42578125" style="2"/>
  </cols>
  <sheetData>
    <row r="1" spans="1:19" ht="5.25" customHeight="1" x14ac:dyDescent="0.25">
      <c r="I1" s="3"/>
    </row>
    <row r="2" spans="1:19" hidden="1" x14ac:dyDescent="0.25"/>
    <row r="3" spans="1:19" ht="24.75" customHeight="1" x14ac:dyDescent="0.3">
      <c r="B3" s="106" t="s">
        <v>234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9" ht="20.25" customHeight="1" x14ac:dyDescent="0.25">
      <c r="B4" s="107" t="s">
        <v>235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6" spans="1:19" ht="67.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123</v>
      </c>
      <c r="K6" s="5" t="s">
        <v>268</v>
      </c>
      <c r="L6" s="5" t="s">
        <v>9</v>
      </c>
      <c r="M6" s="5" t="s">
        <v>10</v>
      </c>
      <c r="N6" s="5" t="s">
        <v>11</v>
      </c>
      <c r="O6" s="5" t="s">
        <v>12</v>
      </c>
      <c r="P6" s="5" t="s">
        <v>13</v>
      </c>
    </row>
    <row r="7" spans="1:19" ht="101.25" customHeight="1" x14ac:dyDescent="0.25">
      <c r="A7" s="92"/>
      <c r="B7" s="6" t="s">
        <v>14</v>
      </c>
      <c r="C7" s="6" t="s">
        <v>15</v>
      </c>
      <c r="D7" s="6" t="s">
        <v>16</v>
      </c>
      <c r="E7" s="6" t="s">
        <v>269</v>
      </c>
      <c r="F7" s="7" t="s">
        <v>17</v>
      </c>
      <c r="G7" s="52"/>
      <c r="H7" s="15" t="s">
        <v>18</v>
      </c>
      <c r="I7" s="6"/>
      <c r="J7" s="6" t="s">
        <v>236</v>
      </c>
      <c r="K7" s="8" t="s">
        <v>19</v>
      </c>
      <c r="L7" s="9" t="s">
        <v>20</v>
      </c>
      <c r="M7" s="10" t="s">
        <v>21</v>
      </c>
      <c r="N7" s="80">
        <v>1</v>
      </c>
      <c r="O7" s="12" t="s">
        <v>22</v>
      </c>
      <c r="P7" s="13" t="str">
        <f>IF(O7="","",IF(O7="-","No disp.",IF(#REF!="","",O7/#REF!)))</f>
        <v>No disp.</v>
      </c>
    </row>
    <row r="8" spans="1:19" ht="69.75" customHeight="1" x14ac:dyDescent="0.25">
      <c r="A8" s="93"/>
      <c r="B8" s="6" t="s">
        <v>23</v>
      </c>
      <c r="C8" s="6" t="s">
        <v>15</v>
      </c>
      <c r="D8" s="6" t="s">
        <v>24</v>
      </c>
      <c r="E8" s="6" t="s">
        <v>270</v>
      </c>
      <c r="F8" s="7" t="s">
        <v>17</v>
      </c>
      <c r="G8" s="52"/>
      <c r="H8" s="15" t="s">
        <v>25</v>
      </c>
      <c r="I8" s="6"/>
      <c r="J8" s="6" t="s">
        <v>237</v>
      </c>
      <c r="K8" s="8" t="s">
        <v>19</v>
      </c>
      <c r="L8" s="9" t="s">
        <v>26</v>
      </c>
      <c r="M8" s="14"/>
      <c r="N8" s="80">
        <v>1</v>
      </c>
      <c r="O8" s="12" t="s">
        <v>22</v>
      </c>
      <c r="P8" s="13" t="str">
        <f>IF(O8="","",IF(O8="-","No disp.",IF(N7="NA","NA",O8/N7)))</f>
        <v>No disp.</v>
      </c>
    </row>
    <row r="9" spans="1:19" ht="61.5" customHeight="1" x14ac:dyDescent="0.25">
      <c r="A9" s="93"/>
      <c r="B9" s="6" t="s">
        <v>23</v>
      </c>
      <c r="C9" s="6" t="s">
        <v>15</v>
      </c>
      <c r="D9" s="6" t="s">
        <v>27</v>
      </c>
      <c r="E9" s="6" t="s">
        <v>271</v>
      </c>
      <c r="F9" s="7" t="s">
        <v>17</v>
      </c>
      <c r="G9" s="52"/>
      <c r="H9" s="15" t="s">
        <v>18</v>
      </c>
      <c r="I9" s="15"/>
      <c r="J9" s="9" t="s">
        <v>238</v>
      </c>
      <c r="K9" s="8" t="s">
        <v>19</v>
      </c>
      <c r="L9" s="9" t="s">
        <v>28</v>
      </c>
      <c r="M9" s="16"/>
      <c r="N9" s="80">
        <v>1</v>
      </c>
      <c r="O9" s="12" t="s">
        <v>22</v>
      </c>
      <c r="P9" s="13" t="str">
        <f t="shared" ref="P9:P60" si="0">IF(O9="","",IF(O9="-","No disp.",IF(N9="NA","NA",O9/N9)))</f>
        <v>No disp.</v>
      </c>
      <c r="R9" s="50"/>
      <c r="S9" s="51"/>
    </row>
    <row r="10" spans="1:19" ht="93" customHeight="1" x14ac:dyDescent="0.25">
      <c r="A10" s="81"/>
      <c r="B10" s="6"/>
      <c r="C10" s="6"/>
      <c r="D10" s="6"/>
      <c r="E10" s="86" t="s">
        <v>273</v>
      </c>
      <c r="F10" s="7"/>
      <c r="G10" s="52"/>
      <c r="H10" s="15"/>
      <c r="I10" s="15"/>
      <c r="J10" s="9"/>
      <c r="K10" s="8" t="s">
        <v>19</v>
      </c>
      <c r="L10" s="9"/>
      <c r="M10" s="16"/>
      <c r="N10" s="80"/>
      <c r="O10" s="12"/>
      <c r="P10" s="13"/>
      <c r="R10" s="50"/>
      <c r="S10" s="51"/>
    </row>
    <row r="11" spans="1:19" ht="62.25" customHeight="1" x14ac:dyDescent="0.25">
      <c r="A11" s="5"/>
      <c r="B11" s="17" t="s">
        <v>29</v>
      </c>
      <c r="C11" s="17" t="s">
        <v>15</v>
      </c>
      <c r="D11" s="18" t="s">
        <v>30</v>
      </c>
      <c r="E11" s="19" t="s">
        <v>31</v>
      </c>
      <c r="F11" s="20" t="s">
        <v>32</v>
      </c>
      <c r="G11" s="17" t="s">
        <v>33</v>
      </c>
      <c r="H11" s="17" t="s">
        <v>33</v>
      </c>
      <c r="I11" s="17" t="s">
        <v>33</v>
      </c>
      <c r="J11" s="19" t="s">
        <v>124</v>
      </c>
      <c r="K11" s="21" t="s">
        <v>122</v>
      </c>
      <c r="L11" s="19" t="s">
        <v>239</v>
      </c>
      <c r="M11" s="17" t="s">
        <v>34</v>
      </c>
      <c r="N11" s="22" t="s">
        <v>33</v>
      </c>
      <c r="O11" s="12" t="s">
        <v>33</v>
      </c>
      <c r="P11" s="13" t="str">
        <f t="shared" si="0"/>
        <v>NA</v>
      </c>
    </row>
    <row r="12" spans="1:19" ht="60.75" customHeight="1" x14ac:dyDescent="0.25">
      <c r="A12" s="5"/>
      <c r="B12" s="17" t="s">
        <v>35</v>
      </c>
      <c r="C12" s="17" t="s">
        <v>15</v>
      </c>
      <c r="D12" s="18" t="s">
        <v>30</v>
      </c>
      <c r="E12" s="19" t="s">
        <v>36</v>
      </c>
      <c r="F12" s="20" t="s">
        <v>32</v>
      </c>
      <c r="G12" s="17" t="s">
        <v>33</v>
      </c>
      <c r="H12" s="17" t="s">
        <v>33</v>
      </c>
      <c r="I12" s="17" t="s">
        <v>33</v>
      </c>
      <c r="J12" s="19" t="s">
        <v>240</v>
      </c>
      <c r="K12" s="21" t="s">
        <v>122</v>
      </c>
      <c r="L12" s="19" t="s">
        <v>37</v>
      </c>
      <c r="M12" s="17" t="s">
        <v>34</v>
      </c>
      <c r="N12" s="22" t="s">
        <v>33</v>
      </c>
      <c r="O12" s="12" t="s">
        <v>33</v>
      </c>
      <c r="P12" s="13" t="str">
        <f t="shared" si="0"/>
        <v>NA</v>
      </c>
    </row>
    <row r="13" spans="1:19" ht="51" x14ac:dyDescent="0.25">
      <c r="A13" s="5"/>
      <c r="B13" s="17" t="s">
        <v>35</v>
      </c>
      <c r="C13" s="17" t="s">
        <v>15</v>
      </c>
      <c r="D13" s="18" t="s">
        <v>30</v>
      </c>
      <c r="E13" s="19" t="s">
        <v>38</v>
      </c>
      <c r="F13" s="20" t="s">
        <v>32</v>
      </c>
      <c r="G13" s="17" t="s">
        <v>33</v>
      </c>
      <c r="H13" s="17" t="s">
        <v>33</v>
      </c>
      <c r="I13" s="17" t="s">
        <v>33</v>
      </c>
      <c r="J13" s="19" t="s">
        <v>39</v>
      </c>
      <c r="K13" s="21">
        <v>45322</v>
      </c>
      <c r="L13" s="19" t="s">
        <v>40</v>
      </c>
      <c r="M13" s="17" t="s">
        <v>34</v>
      </c>
      <c r="N13" s="22" t="s">
        <v>33</v>
      </c>
      <c r="O13" s="12" t="s">
        <v>33</v>
      </c>
      <c r="P13" s="13" t="str">
        <f t="shared" si="0"/>
        <v>NA</v>
      </c>
    </row>
    <row r="14" spans="1:19" ht="38.25" customHeight="1" x14ac:dyDescent="0.25">
      <c r="A14" s="5"/>
      <c r="B14" s="17" t="s">
        <v>41</v>
      </c>
      <c r="C14" s="17" t="s">
        <v>15</v>
      </c>
      <c r="D14" s="18" t="s">
        <v>30</v>
      </c>
      <c r="E14" s="19" t="s">
        <v>42</v>
      </c>
      <c r="F14" s="20" t="s">
        <v>32</v>
      </c>
      <c r="G14" s="17" t="s">
        <v>33</v>
      </c>
      <c r="H14" s="17" t="s">
        <v>33</v>
      </c>
      <c r="I14" s="17" t="s">
        <v>33</v>
      </c>
      <c r="J14" s="19" t="s">
        <v>43</v>
      </c>
      <c r="K14" s="21" t="s">
        <v>44</v>
      </c>
      <c r="L14" s="19" t="s">
        <v>45</v>
      </c>
      <c r="M14" s="17" t="s">
        <v>34</v>
      </c>
      <c r="N14" s="22" t="s">
        <v>33</v>
      </c>
      <c r="O14" s="12" t="s">
        <v>33</v>
      </c>
      <c r="P14" s="13" t="str">
        <f t="shared" si="0"/>
        <v>NA</v>
      </c>
    </row>
    <row r="15" spans="1:19" ht="52.5" customHeight="1" x14ac:dyDescent="0.25">
      <c r="A15" s="5"/>
      <c r="B15" s="27" t="s">
        <v>46</v>
      </c>
      <c r="C15" s="17" t="s">
        <v>15</v>
      </c>
      <c r="D15" s="18" t="s">
        <v>30</v>
      </c>
      <c r="E15" s="19" t="s">
        <v>47</v>
      </c>
      <c r="F15" s="20" t="s">
        <v>32</v>
      </c>
      <c r="G15" s="17" t="s">
        <v>33</v>
      </c>
      <c r="H15" s="17" t="s">
        <v>33</v>
      </c>
      <c r="I15" s="17" t="s">
        <v>33</v>
      </c>
      <c r="J15" s="19" t="s">
        <v>48</v>
      </c>
      <c r="K15" s="21" t="s">
        <v>49</v>
      </c>
      <c r="L15" s="19" t="s">
        <v>50</v>
      </c>
      <c r="M15" s="17" t="s">
        <v>34</v>
      </c>
      <c r="N15" s="22" t="s">
        <v>33</v>
      </c>
      <c r="O15" s="12" t="s">
        <v>33</v>
      </c>
      <c r="P15" s="13" t="str">
        <f t="shared" si="0"/>
        <v>NA</v>
      </c>
    </row>
    <row r="16" spans="1:19" ht="38.25" x14ac:dyDescent="0.25">
      <c r="A16" s="5"/>
      <c r="B16" s="17" t="s">
        <v>51</v>
      </c>
      <c r="C16" s="17" t="s">
        <v>52</v>
      </c>
      <c r="D16" s="17" t="s">
        <v>53</v>
      </c>
      <c r="E16" s="19" t="s">
        <v>241</v>
      </c>
      <c r="F16" s="20" t="s">
        <v>32</v>
      </c>
      <c r="G16" s="17" t="s">
        <v>33</v>
      </c>
      <c r="H16" s="17" t="s">
        <v>33</v>
      </c>
      <c r="I16" s="17" t="s">
        <v>33</v>
      </c>
      <c r="J16" s="19" t="s">
        <v>242</v>
      </c>
      <c r="K16" s="23" t="s">
        <v>114</v>
      </c>
      <c r="L16" s="19" t="s">
        <v>243</v>
      </c>
      <c r="M16" s="17" t="s">
        <v>34</v>
      </c>
      <c r="N16" s="22" t="s">
        <v>33</v>
      </c>
      <c r="O16" s="12" t="s">
        <v>33</v>
      </c>
      <c r="P16" s="13" t="str">
        <f t="shared" si="0"/>
        <v>NA</v>
      </c>
    </row>
    <row r="17" spans="1:17" ht="84.75" customHeight="1" x14ac:dyDescent="0.25">
      <c r="A17" s="5"/>
      <c r="B17" s="27" t="s">
        <v>23</v>
      </c>
      <c r="C17" s="17" t="s">
        <v>52</v>
      </c>
      <c r="D17" s="18" t="s">
        <v>53</v>
      </c>
      <c r="E17" s="19" t="s">
        <v>54</v>
      </c>
      <c r="F17" s="20" t="s">
        <v>32</v>
      </c>
      <c r="G17" s="24" t="s">
        <v>33</v>
      </c>
      <c r="H17" s="17" t="s">
        <v>33</v>
      </c>
      <c r="I17" s="17" t="s">
        <v>33</v>
      </c>
      <c r="J17" s="83" t="s">
        <v>55</v>
      </c>
      <c r="K17" s="23" t="s">
        <v>114</v>
      </c>
      <c r="L17" s="19" t="s">
        <v>56</v>
      </c>
      <c r="M17" s="17" t="s">
        <v>34</v>
      </c>
      <c r="N17" s="22" t="s">
        <v>33</v>
      </c>
      <c r="O17" s="12" t="s">
        <v>33</v>
      </c>
      <c r="P17" s="13" t="str">
        <f t="shared" si="0"/>
        <v>NA</v>
      </c>
    </row>
    <row r="18" spans="1:17" ht="84.75" customHeight="1" x14ac:dyDescent="0.25">
      <c r="A18" s="5"/>
      <c r="B18" s="82" t="s">
        <v>51</v>
      </c>
      <c r="C18" s="27" t="s">
        <v>52</v>
      </c>
      <c r="D18" s="18" t="s">
        <v>53</v>
      </c>
      <c r="E18" s="25" t="s">
        <v>57</v>
      </c>
      <c r="F18" s="26" t="s">
        <v>32</v>
      </c>
      <c r="G18" s="17" t="s">
        <v>33</v>
      </c>
      <c r="H18" s="27" t="s">
        <v>33</v>
      </c>
      <c r="I18" s="27" t="s">
        <v>33</v>
      </c>
      <c r="J18" s="25" t="s">
        <v>58</v>
      </c>
      <c r="K18" s="28" t="s">
        <v>120</v>
      </c>
      <c r="L18" s="25" t="s">
        <v>59</v>
      </c>
      <c r="M18" s="27" t="s">
        <v>34</v>
      </c>
      <c r="N18" s="29" t="s">
        <v>33</v>
      </c>
      <c r="O18" s="12" t="s">
        <v>33</v>
      </c>
      <c r="P18" s="13" t="str">
        <f t="shared" si="0"/>
        <v>NA</v>
      </c>
    </row>
    <row r="19" spans="1:17" ht="91.5" customHeight="1" x14ac:dyDescent="0.25">
      <c r="A19" s="5"/>
      <c r="B19" s="82" t="s">
        <v>60</v>
      </c>
      <c r="C19" s="27" t="s">
        <v>52</v>
      </c>
      <c r="D19" s="18" t="s">
        <v>53</v>
      </c>
      <c r="E19" s="25" t="s">
        <v>61</v>
      </c>
      <c r="F19" s="26" t="s">
        <v>32</v>
      </c>
      <c r="G19" s="17" t="s">
        <v>33</v>
      </c>
      <c r="H19" s="27" t="s">
        <v>33</v>
      </c>
      <c r="I19" s="27" t="s">
        <v>33</v>
      </c>
      <c r="J19" s="83" t="s">
        <v>62</v>
      </c>
      <c r="K19" s="28" t="s">
        <v>121</v>
      </c>
      <c r="L19" s="25" t="s">
        <v>63</v>
      </c>
      <c r="M19" s="27" t="s">
        <v>34</v>
      </c>
      <c r="N19" s="29" t="s">
        <v>33</v>
      </c>
      <c r="O19" s="12" t="s">
        <v>33</v>
      </c>
      <c r="P19" s="13" t="str">
        <f t="shared" si="0"/>
        <v>NA</v>
      </c>
    </row>
    <row r="20" spans="1:17" ht="63.75" customHeight="1" x14ac:dyDescent="0.25">
      <c r="A20" s="5"/>
      <c r="B20" s="27" t="s">
        <v>23</v>
      </c>
      <c r="C20" s="27" t="s">
        <v>64</v>
      </c>
      <c r="D20" s="18" t="s">
        <v>65</v>
      </c>
      <c r="E20" s="25" t="s">
        <v>66</v>
      </c>
      <c r="F20" s="26" t="s">
        <v>32</v>
      </c>
      <c r="G20" s="17" t="s">
        <v>33</v>
      </c>
      <c r="H20" s="27" t="s">
        <v>33</v>
      </c>
      <c r="I20" s="27" t="s">
        <v>33</v>
      </c>
      <c r="J20" s="25" t="s">
        <v>67</v>
      </c>
      <c r="K20" s="30" t="s">
        <v>119</v>
      </c>
      <c r="L20" s="25" t="s">
        <v>68</v>
      </c>
      <c r="M20" s="27" t="s">
        <v>69</v>
      </c>
      <c r="N20" s="29"/>
      <c r="O20" s="12"/>
      <c r="P20" s="13"/>
    </row>
    <row r="21" spans="1:17" ht="63.75" customHeight="1" x14ac:dyDescent="0.25">
      <c r="A21" s="5"/>
      <c r="B21" s="17" t="s">
        <v>60</v>
      </c>
      <c r="C21" s="17" t="s">
        <v>64</v>
      </c>
      <c r="D21" s="18" t="s">
        <v>65</v>
      </c>
      <c r="E21" s="19" t="s">
        <v>70</v>
      </c>
      <c r="F21" s="20" t="s">
        <v>32</v>
      </c>
      <c r="G21" s="31">
        <v>0</v>
      </c>
      <c r="H21" s="17" t="s">
        <v>33</v>
      </c>
      <c r="I21" s="17" t="s">
        <v>33</v>
      </c>
      <c r="J21" s="19" t="s">
        <v>71</v>
      </c>
      <c r="K21" s="21" t="s">
        <v>117</v>
      </c>
      <c r="L21" s="19" t="s">
        <v>72</v>
      </c>
      <c r="M21" s="17" t="s">
        <v>69</v>
      </c>
      <c r="N21" s="22" t="s">
        <v>33</v>
      </c>
      <c r="O21" s="12" t="s">
        <v>33</v>
      </c>
      <c r="P21" s="13" t="str">
        <f t="shared" si="0"/>
        <v>NA</v>
      </c>
    </row>
    <row r="22" spans="1:17" ht="59.25" customHeight="1" x14ac:dyDescent="0.25">
      <c r="A22" s="5"/>
      <c r="B22" s="27" t="s">
        <v>51</v>
      </c>
      <c r="C22" s="27" t="s">
        <v>64</v>
      </c>
      <c r="D22" s="18" t="s">
        <v>65</v>
      </c>
      <c r="E22" s="25" t="s">
        <v>73</v>
      </c>
      <c r="F22" s="26" t="s">
        <v>32</v>
      </c>
      <c r="G22" s="17" t="s">
        <v>33</v>
      </c>
      <c r="H22" s="27" t="s">
        <v>33</v>
      </c>
      <c r="I22" s="27" t="s">
        <v>33</v>
      </c>
      <c r="J22" s="25" t="s">
        <v>74</v>
      </c>
      <c r="K22" s="30" t="s">
        <v>118</v>
      </c>
      <c r="L22" s="25" t="s">
        <v>75</v>
      </c>
      <c r="M22" s="27" t="s">
        <v>69</v>
      </c>
      <c r="N22" s="29" t="s">
        <v>33</v>
      </c>
      <c r="O22" s="12" t="s">
        <v>33</v>
      </c>
      <c r="P22" s="13" t="str">
        <f t="shared" si="0"/>
        <v>NA</v>
      </c>
    </row>
    <row r="23" spans="1:17" ht="51.75" customHeight="1" x14ac:dyDescent="0.25">
      <c r="A23" s="32"/>
      <c r="B23" s="27" t="s">
        <v>60</v>
      </c>
      <c r="C23" s="27" t="s">
        <v>64</v>
      </c>
      <c r="D23" s="18" t="s">
        <v>65</v>
      </c>
      <c r="E23" s="25" t="s">
        <v>76</v>
      </c>
      <c r="F23" s="26" t="s">
        <v>32</v>
      </c>
      <c r="G23" s="31">
        <v>0</v>
      </c>
      <c r="H23" s="27" t="s">
        <v>33</v>
      </c>
      <c r="I23" s="27" t="s">
        <v>33</v>
      </c>
      <c r="J23" s="25" t="s">
        <v>77</v>
      </c>
      <c r="K23" s="30" t="s">
        <v>117</v>
      </c>
      <c r="L23" s="25" t="s">
        <v>78</v>
      </c>
      <c r="M23" s="27" t="s">
        <v>69</v>
      </c>
      <c r="N23" s="29" t="s">
        <v>33</v>
      </c>
      <c r="O23" s="12" t="s">
        <v>33</v>
      </c>
      <c r="P23" s="13" t="str">
        <f t="shared" si="0"/>
        <v>NA</v>
      </c>
    </row>
    <row r="24" spans="1:17" ht="70.5" customHeight="1" x14ac:dyDescent="0.25">
      <c r="A24" s="32"/>
      <c r="B24" s="27" t="s">
        <v>35</v>
      </c>
      <c r="C24" s="27" t="s">
        <v>64</v>
      </c>
      <c r="D24" s="18" t="s">
        <v>65</v>
      </c>
      <c r="E24" s="25" t="s">
        <v>79</v>
      </c>
      <c r="F24" s="26" t="s">
        <v>32</v>
      </c>
      <c r="G24" s="24" t="s">
        <v>33</v>
      </c>
      <c r="H24" s="27" t="s">
        <v>33</v>
      </c>
      <c r="I24" s="27" t="s">
        <v>33</v>
      </c>
      <c r="J24" s="25" t="s">
        <v>80</v>
      </c>
      <c r="K24" s="33" t="s">
        <v>116</v>
      </c>
      <c r="L24" s="25" t="s">
        <v>81</v>
      </c>
      <c r="M24" s="27" t="s">
        <v>69</v>
      </c>
      <c r="N24" s="29" t="s">
        <v>33</v>
      </c>
      <c r="O24" s="12" t="s">
        <v>33</v>
      </c>
      <c r="P24" s="13" t="str">
        <f t="shared" si="0"/>
        <v>NA</v>
      </c>
    </row>
    <row r="25" spans="1:17" ht="86.25" customHeight="1" x14ac:dyDescent="0.25">
      <c r="A25" s="5"/>
      <c r="B25" s="27" t="s">
        <v>23</v>
      </c>
      <c r="C25" s="17" t="s">
        <v>52</v>
      </c>
      <c r="D25" s="18" t="s">
        <v>53</v>
      </c>
      <c r="E25" s="25" t="s">
        <v>82</v>
      </c>
      <c r="F25" s="26" t="s">
        <v>32</v>
      </c>
      <c r="G25" s="24" t="s">
        <v>33</v>
      </c>
      <c r="H25" s="27" t="s">
        <v>33</v>
      </c>
      <c r="I25" s="27" t="s">
        <v>33</v>
      </c>
      <c r="J25" s="25" t="s">
        <v>272</v>
      </c>
      <c r="K25" s="34" t="s">
        <v>115</v>
      </c>
      <c r="L25" s="25" t="s">
        <v>83</v>
      </c>
      <c r="M25" s="27" t="s">
        <v>84</v>
      </c>
      <c r="N25" s="29" t="s">
        <v>33</v>
      </c>
      <c r="O25" s="12" t="s">
        <v>33</v>
      </c>
      <c r="P25" s="13" t="str">
        <f t="shared" si="0"/>
        <v>NA</v>
      </c>
    </row>
    <row r="26" spans="1:17" ht="49.5" customHeight="1" x14ac:dyDescent="0.25">
      <c r="A26" s="5"/>
      <c r="B26" s="35" t="s">
        <v>85</v>
      </c>
      <c r="C26" s="35" t="s">
        <v>15</v>
      </c>
      <c r="D26" s="54" t="s">
        <v>86</v>
      </c>
      <c r="E26" s="72" t="s">
        <v>125</v>
      </c>
      <c r="F26" s="55" t="s">
        <v>32</v>
      </c>
      <c r="G26" s="60">
        <v>44342686.001238398</v>
      </c>
      <c r="H26" s="55" t="s">
        <v>25</v>
      </c>
      <c r="I26" s="35" t="s">
        <v>33</v>
      </c>
      <c r="J26" s="54" t="s">
        <v>171</v>
      </c>
      <c r="K26" s="54" t="s">
        <v>114</v>
      </c>
      <c r="L26" s="54" t="s">
        <v>219</v>
      </c>
      <c r="M26" s="35" t="s">
        <v>34</v>
      </c>
      <c r="N26" s="80" t="s">
        <v>33</v>
      </c>
      <c r="O26" s="12" t="s">
        <v>33</v>
      </c>
      <c r="P26" s="13" t="str">
        <f t="shared" si="0"/>
        <v>NA</v>
      </c>
      <c r="Q26" s="38"/>
    </row>
    <row r="27" spans="1:17" ht="49.5" customHeight="1" x14ac:dyDescent="0.25">
      <c r="A27" s="5"/>
      <c r="B27" s="35" t="s">
        <v>85</v>
      </c>
      <c r="C27" s="35" t="s">
        <v>15</v>
      </c>
      <c r="D27" s="54" t="s">
        <v>86</v>
      </c>
      <c r="E27" s="72" t="s">
        <v>244</v>
      </c>
      <c r="F27" s="55" t="s">
        <v>32</v>
      </c>
      <c r="G27" s="59">
        <v>68823041.004948199</v>
      </c>
      <c r="H27" s="55" t="s">
        <v>25</v>
      </c>
      <c r="I27" s="35" t="s">
        <v>33</v>
      </c>
      <c r="J27" s="54" t="s">
        <v>174</v>
      </c>
      <c r="K27" s="54" t="s">
        <v>114</v>
      </c>
      <c r="L27" s="54" t="s">
        <v>220</v>
      </c>
      <c r="M27" s="35" t="s">
        <v>34</v>
      </c>
      <c r="N27" s="80" t="s">
        <v>33</v>
      </c>
      <c r="O27" s="12" t="s">
        <v>33</v>
      </c>
      <c r="P27" s="13" t="str">
        <f t="shared" si="0"/>
        <v>NA</v>
      </c>
    </row>
    <row r="28" spans="1:17" ht="87" customHeight="1" x14ac:dyDescent="0.25">
      <c r="A28" s="5"/>
      <c r="B28" s="35" t="s">
        <v>85</v>
      </c>
      <c r="C28" s="35" t="s">
        <v>15</v>
      </c>
      <c r="D28" s="54" t="s">
        <v>86</v>
      </c>
      <c r="E28" s="72" t="s">
        <v>245</v>
      </c>
      <c r="F28" s="55"/>
      <c r="G28" s="60">
        <v>74619336.997385293</v>
      </c>
      <c r="H28" s="55" t="s">
        <v>25</v>
      </c>
      <c r="I28" s="35" t="s">
        <v>33</v>
      </c>
      <c r="J28" s="54" t="s">
        <v>174</v>
      </c>
      <c r="K28" s="54" t="s">
        <v>114</v>
      </c>
      <c r="L28" s="54" t="s">
        <v>220</v>
      </c>
      <c r="M28" s="36" t="s">
        <v>220</v>
      </c>
      <c r="N28" s="36" t="s">
        <v>220</v>
      </c>
      <c r="O28" s="36" t="s">
        <v>220</v>
      </c>
      <c r="P28" s="36" t="s">
        <v>220</v>
      </c>
    </row>
    <row r="29" spans="1:17" ht="99.75" customHeight="1" x14ac:dyDescent="0.25">
      <c r="A29" s="5"/>
      <c r="B29" s="35" t="s">
        <v>85</v>
      </c>
      <c r="C29" s="82"/>
      <c r="D29" s="54" t="s">
        <v>86</v>
      </c>
      <c r="E29" s="72" t="s">
        <v>126</v>
      </c>
      <c r="F29" s="55" t="s">
        <v>32</v>
      </c>
      <c r="G29" s="60">
        <v>145224057.00284201</v>
      </c>
      <c r="H29" s="55" t="s">
        <v>25</v>
      </c>
      <c r="I29" s="35" t="s">
        <v>33</v>
      </c>
      <c r="J29" s="54" t="s">
        <v>175</v>
      </c>
      <c r="K29" s="54" t="s">
        <v>114</v>
      </c>
      <c r="L29" s="54" t="s">
        <v>220</v>
      </c>
      <c r="M29" s="36" t="s">
        <v>220</v>
      </c>
      <c r="N29" s="36" t="s">
        <v>220</v>
      </c>
      <c r="O29" s="36" t="s">
        <v>220</v>
      </c>
      <c r="P29" s="36" t="s">
        <v>220</v>
      </c>
      <c r="Q29" s="56"/>
    </row>
    <row r="30" spans="1:17" ht="77.25" customHeight="1" x14ac:dyDescent="0.25">
      <c r="A30" s="5"/>
      <c r="B30" s="35" t="s">
        <v>85</v>
      </c>
      <c r="C30" s="35" t="s">
        <v>15</v>
      </c>
      <c r="D30" s="54" t="s">
        <v>86</v>
      </c>
      <c r="E30" s="72" t="s">
        <v>127</v>
      </c>
      <c r="F30" s="55" t="s">
        <v>32</v>
      </c>
      <c r="G30" s="60">
        <v>100241744.00478999</v>
      </c>
      <c r="H30" s="55" t="s">
        <v>25</v>
      </c>
      <c r="I30" s="35" t="s">
        <v>33</v>
      </c>
      <c r="J30" s="54" t="s">
        <v>176</v>
      </c>
      <c r="K30" s="54" t="s">
        <v>114</v>
      </c>
      <c r="L30" s="54" t="s">
        <v>221</v>
      </c>
      <c r="M30" s="35" t="s">
        <v>34</v>
      </c>
      <c r="N30" s="80" t="s">
        <v>33</v>
      </c>
      <c r="O30" s="12" t="s">
        <v>33</v>
      </c>
      <c r="P30" s="13" t="str">
        <f>IF(O30="","",IF(O30="-","No disp.",IF(N30="NA","NA",O30/N30)))</f>
        <v>NA</v>
      </c>
    </row>
    <row r="31" spans="1:17" ht="70.5" customHeight="1" x14ac:dyDescent="0.25">
      <c r="A31" s="5"/>
      <c r="B31" s="35" t="s">
        <v>85</v>
      </c>
      <c r="C31" s="35" t="s">
        <v>15</v>
      </c>
      <c r="D31" s="54" t="s">
        <v>86</v>
      </c>
      <c r="E31" s="72" t="s">
        <v>128</v>
      </c>
      <c r="F31" s="55" t="s">
        <v>32</v>
      </c>
      <c r="G31" s="60">
        <v>68823041.004948199</v>
      </c>
      <c r="H31" s="55" t="s">
        <v>25</v>
      </c>
      <c r="I31" s="35" t="s">
        <v>33</v>
      </c>
      <c r="J31" s="54" t="s">
        <v>177</v>
      </c>
      <c r="K31" s="54" t="s">
        <v>114</v>
      </c>
      <c r="L31" s="54" t="s">
        <v>221</v>
      </c>
      <c r="M31" s="35" t="s">
        <v>34</v>
      </c>
      <c r="N31" s="80" t="s">
        <v>33</v>
      </c>
      <c r="O31" s="12" t="s">
        <v>33</v>
      </c>
      <c r="P31" s="13" t="str">
        <f t="shared" si="0"/>
        <v>NA</v>
      </c>
    </row>
    <row r="32" spans="1:17" ht="72" customHeight="1" x14ac:dyDescent="0.25">
      <c r="A32" s="5"/>
      <c r="B32" s="35" t="s">
        <v>85</v>
      </c>
      <c r="C32" s="35" t="s">
        <v>15</v>
      </c>
      <c r="D32" s="54" t="s">
        <v>86</v>
      </c>
      <c r="E32" s="73" t="s">
        <v>129</v>
      </c>
      <c r="F32" s="55" t="s">
        <v>32</v>
      </c>
      <c r="G32" s="60">
        <v>266672709.996674</v>
      </c>
      <c r="H32" s="55" t="s">
        <v>25</v>
      </c>
      <c r="I32" s="35" t="s">
        <v>33</v>
      </c>
      <c r="J32" s="54" t="s">
        <v>178</v>
      </c>
      <c r="K32" s="54" t="s">
        <v>114</v>
      </c>
      <c r="L32" s="54" t="s">
        <v>221</v>
      </c>
      <c r="M32" s="35" t="s">
        <v>34</v>
      </c>
      <c r="N32" s="80" t="s">
        <v>33</v>
      </c>
      <c r="O32" s="12" t="s">
        <v>33</v>
      </c>
      <c r="P32" s="13" t="str">
        <f t="shared" si="0"/>
        <v>NA</v>
      </c>
    </row>
    <row r="33" spans="1:19" ht="49.5" customHeight="1" x14ac:dyDescent="0.25">
      <c r="A33" s="5"/>
      <c r="B33" s="35" t="s">
        <v>85</v>
      </c>
      <c r="C33" s="35" t="s">
        <v>15</v>
      </c>
      <c r="D33" s="54" t="s">
        <v>86</v>
      </c>
      <c r="E33" s="73" t="s">
        <v>130</v>
      </c>
      <c r="F33" s="55" t="s">
        <v>32</v>
      </c>
      <c r="G33" s="60">
        <v>93160588.003427193</v>
      </c>
      <c r="H33" s="55" t="s">
        <v>25</v>
      </c>
      <c r="I33" s="35" t="s">
        <v>33</v>
      </c>
      <c r="J33" s="54" t="s">
        <v>179</v>
      </c>
      <c r="K33" s="54" t="s">
        <v>114</v>
      </c>
      <c r="L33" s="54" t="s">
        <v>221</v>
      </c>
      <c r="M33" s="35" t="s">
        <v>34</v>
      </c>
      <c r="N33" s="80" t="s">
        <v>33</v>
      </c>
      <c r="O33" s="12" t="s">
        <v>33</v>
      </c>
      <c r="P33" s="13" t="str">
        <f t="shared" si="0"/>
        <v>NA</v>
      </c>
    </row>
    <row r="34" spans="1:19" ht="49.5" customHeight="1" x14ac:dyDescent="0.25">
      <c r="A34" s="5"/>
      <c r="B34" s="35" t="s">
        <v>85</v>
      </c>
      <c r="C34" s="35" t="s">
        <v>15</v>
      </c>
      <c r="D34" s="54" t="s">
        <v>86</v>
      </c>
      <c r="E34" s="72" t="s">
        <v>131</v>
      </c>
      <c r="F34" s="55" t="s">
        <v>32</v>
      </c>
      <c r="G34" s="60">
        <v>68823041.004948199</v>
      </c>
      <c r="H34" s="55" t="s">
        <v>25</v>
      </c>
      <c r="I34" s="35" t="s">
        <v>33</v>
      </c>
      <c r="J34" s="54" t="s">
        <v>180</v>
      </c>
      <c r="K34" s="54" t="s">
        <v>114</v>
      </c>
      <c r="L34" s="54" t="s">
        <v>221</v>
      </c>
      <c r="M34" s="35" t="s">
        <v>34</v>
      </c>
      <c r="N34" s="80" t="s">
        <v>33</v>
      </c>
      <c r="O34" s="12" t="s">
        <v>33</v>
      </c>
      <c r="P34" s="13" t="str">
        <f t="shared" si="0"/>
        <v>NA</v>
      </c>
      <c r="Q34" s="38"/>
    </row>
    <row r="35" spans="1:19" ht="49.5" customHeight="1" x14ac:dyDescent="0.25">
      <c r="A35" s="5"/>
      <c r="B35" s="35" t="s">
        <v>85</v>
      </c>
      <c r="C35" s="35" t="s">
        <v>15</v>
      </c>
      <c r="D35" s="54" t="s">
        <v>86</v>
      </c>
      <c r="E35" s="72" t="s">
        <v>132</v>
      </c>
      <c r="F35" s="55" t="s">
        <v>32</v>
      </c>
      <c r="G35" s="60">
        <v>77799940</v>
      </c>
      <c r="H35" s="55" t="s">
        <v>25</v>
      </c>
      <c r="I35" s="35" t="s">
        <v>33</v>
      </c>
      <c r="J35" s="54" t="s">
        <v>181</v>
      </c>
      <c r="K35" s="54" t="s">
        <v>114</v>
      </c>
      <c r="L35" s="54" t="s">
        <v>221</v>
      </c>
      <c r="M35" s="35" t="s">
        <v>34</v>
      </c>
      <c r="N35" s="80" t="s">
        <v>33</v>
      </c>
      <c r="O35" s="12" t="s">
        <v>33</v>
      </c>
      <c r="P35" s="13" t="str">
        <f t="shared" si="0"/>
        <v>NA</v>
      </c>
    </row>
    <row r="36" spans="1:19" ht="49.5" customHeight="1" x14ac:dyDescent="0.25">
      <c r="A36" s="5"/>
      <c r="B36" s="35" t="s">
        <v>85</v>
      </c>
      <c r="C36" s="35" t="s">
        <v>15</v>
      </c>
      <c r="D36" s="54" t="s">
        <v>86</v>
      </c>
      <c r="E36" s="72" t="s">
        <v>133</v>
      </c>
      <c r="F36" s="55" t="s">
        <v>32</v>
      </c>
      <c r="G36" s="60">
        <v>54550000</v>
      </c>
      <c r="H36" s="55" t="s">
        <v>25</v>
      </c>
      <c r="I36" s="35" t="s">
        <v>33</v>
      </c>
      <c r="J36" s="54" t="s">
        <v>182</v>
      </c>
      <c r="K36" s="54" t="s">
        <v>114</v>
      </c>
      <c r="L36" s="54" t="s">
        <v>221</v>
      </c>
      <c r="M36" s="35" t="s">
        <v>34</v>
      </c>
      <c r="N36" s="80" t="s">
        <v>33</v>
      </c>
      <c r="O36" s="12" t="s">
        <v>33</v>
      </c>
      <c r="P36" s="13" t="str">
        <f t="shared" si="0"/>
        <v>NA</v>
      </c>
    </row>
    <row r="37" spans="1:19" ht="49.5" customHeight="1" x14ac:dyDescent="0.25">
      <c r="A37" s="5"/>
      <c r="B37" s="35" t="s">
        <v>85</v>
      </c>
      <c r="C37" s="35" t="s">
        <v>15</v>
      </c>
      <c r="D37" s="54" t="s">
        <v>86</v>
      </c>
      <c r="E37" s="72" t="s">
        <v>134</v>
      </c>
      <c r="F37" s="55" t="s">
        <v>32</v>
      </c>
      <c r="G37" s="60">
        <v>697351956</v>
      </c>
      <c r="H37" s="55" t="s">
        <v>25</v>
      </c>
      <c r="I37" s="35" t="s">
        <v>33</v>
      </c>
      <c r="J37" s="54" t="s">
        <v>183</v>
      </c>
      <c r="K37" s="54" t="s">
        <v>114</v>
      </c>
      <c r="L37" s="54" t="s">
        <v>221</v>
      </c>
      <c r="M37" s="35" t="s">
        <v>34</v>
      </c>
      <c r="N37" s="80" t="s">
        <v>33</v>
      </c>
      <c r="O37" s="12" t="s">
        <v>33</v>
      </c>
      <c r="P37" s="13" t="str">
        <f t="shared" si="0"/>
        <v>NA</v>
      </c>
    </row>
    <row r="38" spans="1:19" ht="49.5" customHeight="1" x14ac:dyDescent="0.25">
      <c r="A38" s="5"/>
      <c r="B38" s="35" t="s">
        <v>85</v>
      </c>
      <c r="C38" s="35" t="s">
        <v>15</v>
      </c>
      <c r="D38" s="54" t="s">
        <v>86</v>
      </c>
      <c r="E38" s="72" t="s">
        <v>135</v>
      </c>
      <c r="F38" s="55" t="s">
        <v>32</v>
      </c>
      <c r="G38" s="60">
        <v>60292432</v>
      </c>
      <c r="H38" s="55" t="s">
        <v>25</v>
      </c>
      <c r="I38" s="35" t="s">
        <v>33</v>
      </c>
      <c r="J38" s="54" t="s">
        <v>184</v>
      </c>
      <c r="K38" s="54" t="s">
        <v>114</v>
      </c>
      <c r="L38" s="54" t="s">
        <v>221</v>
      </c>
      <c r="M38" s="35" t="s">
        <v>34</v>
      </c>
      <c r="N38" s="80" t="s">
        <v>33</v>
      </c>
      <c r="O38" s="12" t="s">
        <v>33</v>
      </c>
      <c r="P38" s="13" t="str">
        <f t="shared" si="0"/>
        <v>NA</v>
      </c>
    </row>
    <row r="39" spans="1:19" ht="49.5" customHeight="1" x14ac:dyDescent="0.25">
      <c r="A39" s="5"/>
      <c r="B39" s="35" t="s">
        <v>85</v>
      </c>
      <c r="C39" s="35" t="s">
        <v>15</v>
      </c>
      <c r="D39" s="54" t="s">
        <v>86</v>
      </c>
      <c r="E39" s="72" t="s">
        <v>136</v>
      </c>
      <c r="F39" s="55" t="s">
        <v>32</v>
      </c>
      <c r="G39" s="60">
        <v>368594397</v>
      </c>
      <c r="H39" s="55" t="s">
        <v>25</v>
      </c>
      <c r="I39" s="35" t="s">
        <v>33</v>
      </c>
      <c r="J39" s="54" t="s">
        <v>185</v>
      </c>
      <c r="K39" s="54" t="s">
        <v>114</v>
      </c>
      <c r="L39" s="54" t="s">
        <v>221</v>
      </c>
      <c r="M39" s="35" t="s">
        <v>34</v>
      </c>
      <c r="N39" s="80" t="s">
        <v>33</v>
      </c>
      <c r="O39" s="12" t="s">
        <v>33</v>
      </c>
      <c r="P39" s="13" t="str">
        <f t="shared" si="0"/>
        <v>NA</v>
      </c>
    </row>
    <row r="40" spans="1:19" ht="49.5" customHeight="1" x14ac:dyDescent="0.25">
      <c r="A40" s="5"/>
      <c r="B40" s="35" t="s">
        <v>85</v>
      </c>
      <c r="C40" s="35" t="s">
        <v>15</v>
      </c>
      <c r="D40" s="54" t="s">
        <v>86</v>
      </c>
      <c r="E40" s="72" t="s">
        <v>137</v>
      </c>
      <c r="F40" s="55" t="s">
        <v>32</v>
      </c>
      <c r="G40" s="60">
        <v>382610686</v>
      </c>
      <c r="H40" s="55" t="s">
        <v>25</v>
      </c>
      <c r="I40" s="35" t="s">
        <v>33</v>
      </c>
      <c r="J40" s="54" t="s">
        <v>186</v>
      </c>
      <c r="K40" s="54" t="s">
        <v>114</v>
      </c>
      <c r="L40" s="54" t="s">
        <v>221</v>
      </c>
      <c r="M40" s="35" t="s">
        <v>34</v>
      </c>
      <c r="N40" s="80" t="s">
        <v>33</v>
      </c>
      <c r="O40" s="12" t="s">
        <v>33</v>
      </c>
      <c r="P40" s="13" t="str">
        <f t="shared" si="0"/>
        <v>NA</v>
      </c>
    </row>
    <row r="41" spans="1:19" ht="49.5" customHeight="1" x14ac:dyDescent="0.25">
      <c r="A41" s="5"/>
      <c r="B41" s="35" t="s">
        <v>85</v>
      </c>
      <c r="C41" s="35" t="s">
        <v>15</v>
      </c>
      <c r="D41" s="54" t="s">
        <v>86</v>
      </c>
      <c r="E41" s="72" t="s">
        <v>138</v>
      </c>
      <c r="F41" s="55" t="s">
        <v>32</v>
      </c>
      <c r="G41" s="60">
        <f>15000000+16906581.999</f>
        <v>31906581.999000002</v>
      </c>
      <c r="H41" s="55" t="s">
        <v>25</v>
      </c>
      <c r="I41" s="35" t="s">
        <v>33</v>
      </c>
      <c r="J41" s="54" t="s">
        <v>173</v>
      </c>
      <c r="K41" s="54" t="s">
        <v>114</v>
      </c>
      <c r="L41" s="54" t="s">
        <v>221</v>
      </c>
      <c r="M41" s="35" t="s">
        <v>34</v>
      </c>
      <c r="N41" s="80" t="s">
        <v>33</v>
      </c>
      <c r="O41" s="12" t="s">
        <v>33</v>
      </c>
      <c r="P41" s="13" t="str">
        <f t="shared" si="0"/>
        <v>NA</v>
      </c>
    </row>
    <row r="42" spans="1:19" ht="49.5" customHeight="1" x14ac:dyDescent="0.25">
      <c r="A42" s="5"/>
      <c r="B42" s="35" t="s">
        <v>85</v>
      </c>
      <c r="C42" s="35" t="s">
        <v>15</v>
      </c>
      <c r="D42" s="54" t="s">
        <v>86</v>
      </c>
      <c r="E42" s="72" t="s">
        <v>139</v>
      </c>
      <c r="F42" s="55" t="s">
        <v>32</v>
      </c>
      <c r="G42" s="59">
        <v>35271006</v>
      </c>
      <c r="H42" s="55" t="s">
        <v>25</v>
      </c>
      <c r="I42" s="35" t="s">
        <v>33</v>
      </c>
      <c r="J42" s="55" t="s">
        <v>172</v>
      </c>
      <c r="K42" s="54" t="s">
        <v>114</v>
      </c>
      <c r="L42" s="54" t="s">
        <v>221</v>
      </c>
      <c r="M42" s="35" t="s">
        <v>91</v>
      </c>
      <c r="N42" s="37">
        <v>1</v>
      </c>
      <c r="O42" s="12" t="s">
        <v>33</v>
      </c>
      <c r="P42" s="13" t="e">
        <f t="shared" si="0"/>
        <v>#VALUE!</v>
      </c>
    </row>
    <row r="43" spans="1:19" ht="49.5" customHeight="1" x14ac:dyDescent="0.25">
      <c r="A43" s="5"/>
      <c r="B43" s="35" t="s">
        <v>85</v>
      </c>
      <c r="C43" s="35" t="s">
        <v>15</v>
      </c>
      <c r="D43" s="54" t="s">
        <v>86</v>
      </c>
      <c r="E43" s="72" t="s">
        <v>140</v>
      </c>
      <c r="F43" s="55" t="s">
        <v>32</v>
      </c>
      <c r="G43" s="60">
        <f>25093000+8724509</f>
        <v>33817509</v>
      </c>
      <c r="H43" s="55" t="s">
        <v>25</v>
      </c>
      <c r="I43" s="35" t="s">
        <v>33</v>
      </c>
      <c r="J43" s="55" t="s">
        <v>187</v>
      </c>
      <c r="K43" s="54" t="s">
        <v>114</v>
      </c>
      <c r="L43" s="54" t="s">
        <v>221</v>
      </c>
      <c r="M43" s="35" t="s">
        <v>92</v>
      </c>
      <c r="N43" s="80" t="s">
        <v>33</v>
      </c>
      <c r="O43" s="12" t="s">
        <v>33</v>
      </c>
      <c r="P43" s="13" t="str">
        <f t="shared" si="0"/>
        <v>NA</v>
      </c>
      <c r="S43" s="38"/>
    </row>
    <row r="44" spans="1:19" ht="49.5" customHeight="1" x14ac:dyDescent="0.25">
      <c r="A44" s="5"/>
      <c r="B44" s="35" t="s">
        <v>85</v>
      </c>
      <c r="C44" s="35" t="s">
        <v>15</v>
      </c>
      <c r="D44" s="54" t="s">
        <v>86</v>
      </c>
      <c r="E44" s="72" t="s">
        <v>141</v>
      </c>
      <c r="F44" s="55" t="s">
        <v>32</v>
      </c>
      <c r="G44" s="60">
        <f>637640+742560+350850+1500000+1731914+763700</f>
        <v>5726664</v>
      </c>
      <c r="H44" s="55" t="s">
        <v>25</v>
      </c>
      <c r="I44" s="35" t="s">
        <v>33</v>
      </c>
      <c r="J44" s="55" t="s">
        <v>188</v>
      </c>
      <c r="K44" s="54" t="s">
        <v>114</v>
      </c>
      <c r="L44" s="54" t="s">
        <v>221</v>
      </c>
      <c r="M44" s="35" t="s">
        <v>34</v>
      </c>
      <c r="N44" s="80" t="s">
        <v>33</v>
      </c>
      <c r="O44" s="12" t="s">
        <v>33</v>
      </c>
      <c r="P44" s="13" t="str">
        <f t="shared" si="0"/>
        <v>NA</v>
      </c>
    </row>
    <row r="45" spans="1:19" ht="49.5" customHeight="1" x14ac:dyDescent="0.25">
      <c r="A45" s="5"/>
      <c r="B45" s="35" t="s">
        <v>85</v>
      </c>
      <c r="C45" s="35" t="s">
        <v>15</v>
      </c>
      <c r="D45" s="54" t="s">
        <v>86</v>
      </c>
      <c r="E45" s="72" t="s">
        <v>142</v>
      </c>
      <c r="F45" s="55" t="s">
        <v>32</v>
      </c>
      <c r="G45" s="60">
        <v>57988259</v>
      </c>
      <c r="H45" s="55" t="s">
        <v>25</v>
      </c>
      <c r="I45" s="35" t="s">
        <v>33</v>
      </c>
      <c r="J45" s="55" t="s">
        <v>188</v>
      </c>
      <c r="K45" s="54" t="s">
        <v>114</v>
      </c>
      <c r="L45" s="54" t="s">
        <v>88</v>
      </c>
      <c r="M45" s="35" t="s">
        <v>93</v>
      </c>
      <c r="N45" s="80" t="s">
        <v>33</v>
      </c>
      <c r="O45" s="12" t="s">
        <v>33</v>
      </c>
      <c r="P45" s="13" t="str">
        <f t="shared" si="0"/>
        <v>NA</v>
      </c>
    </row>
    <row r="46" spans="1:19" ht="49.5" customHeight="1" x14ac:dyDescent="0.25">
      <c r="A46" s="5"/>
      <c r="B46" s="35" t="s">
        <v>85</v>
      </c>
      <c r="C46" s="35" t="s">
        <v>15</v>
      </c>
      <c r="D46" s="54" t="s">
        <v>86</v>
      </c>
      <c r="E46" s="73" t="s">
        <v>143</v>
      </c>
      <c r="F46" s="55" t="s">
        <v>32</v>
      </c>
      <c r="G46" s="60">
        <v>2323612</v>
      </c>
      <c r="H46" s="55" t="s">
        <v>25</v>
      </c>
      <c r="I46" s="35" t="s">
        <v>33</v>
      </c>
      <c r="J46" s="55" t="s">
        <v>189</v>
      </c>
      <c r="K46" s="54" t="s">
        <v>114</v>
      </c>
      <c r="L46" s="54" t="s">
        <v>222</v>
      </c>
      <c r="M46" s="35" t="s">
        <v>93</v>
      </c>
      <c r="N46" s="80" t="s">
        <v>33</v>
      </c>
      <c r="O46" s="12" t="s">
        <v>33</v>
      </c>
      <c r="P46" s="13" t="str">
        <f t="shared" si="0"/>
        <v>NA</v>
      </c>
    </row>
    <row r="47" spans="1:19" ht="49.5" customHeight="1" x14ac:dyDescent="0.25">
      <c r="A47" s="5"/>
      <c r="B47" s="35" t="s">
        <v>85</v>
      </c>
      <c r="C47" s="35" t="s">
        <v>15</v>
      </c>
      <c r="D47" s="54" t="s">
        <v>86</v>
      </c>
      <c r="E47" s="73" t="s">
        <v>144</v>
      </c>
      <c r="F47" s="55" t="s">
        <v>32</v>
      </c>
      <c r="G47" s="60">
        <v>31133227</v>
      </c>
      <c r="H47" s="55" t="s">
        <v>25</v>
      </c>
      <c r="I47" s="35" t="s">
        <v>33</v>
      </c>
      <c r="J47" s="55" t="s">
        <v>190</v>
      </c>
      <c r="K47" s="54" t="s">
        <v>114</v>
      </c>
      <c r="L47" s="54" t="s">
        <v>223</v>
      </c>
      <c r="M47" s="35" t="s">
        <v>93</v>
      </c>
      <c r="N47" s="80" t="s">
        <v>33</v>
      </c>
      <c r="O47" s="12" t="s">
        <v>33</v>
      </c>
      <c r="P47" s="13" t="str">
        <f t="shared" si="0"/>
        <v>NA</v>
      </c>
    </row>
    <row r="48" spans="1:19" ht="49.5" customHeight="1" x14ac:dyDescent="0.25">
      <c r="A48" s="5"/>
      <c r="B48" s="35" t="s">
        <v>85</v>
      </c>
      <c r="C48" s="35" t="s">
        <v>15</v>
      </c>
      <c r="D48" s="54" t="s">
        <v>86</v>
      </c>
      <c r="E48" s="73" t="s">
        <v>145</v>
      </c>
      <c r="F48" s="55" t="s">
        <v>32</v>
      </c>
      <c r="G48" s="60">
        <v>14184783</v>
      </c>
      <c r="H48" s="55" t="s">
        <v>25</v>
      </c>
      <c r="I48" s="35" t="s">
        <v>33</v>
      </c>
      <c r="J48" s="55" t="s">
        <v>191</v>
      </c>
      <c r="K48" s="54" t="s">
        <v>114</v>
      </c>
      <c r="L48" s="54" t="s">
        <v>87</v>
      </c>
      <c r="M48" s="35" t="s">
        <v>93</v>
      </c>
      <c r="N48" s="80" t="s">
        <v>33</v>
      </c>
      <c r="O48" s="12" t="s">
        <v>33</v>
      </c>
      <c r="P48" s="13" t="str">
        <f t="shared" si="0"/>
        <v>NA</v>
      </c>
    </row>
    <row r="49" spans="1:19" ht="49.5" customHeight="1" x14ac:dyDescent="0.25">
      <c r="A49" s="5"/>
      <c r="B49" s="35" t="s">
        <v>85</v>
      </c>
      <c r="C49" s="35" t="s">
        <v>15</v>
      </c>
      <c r="D49" s="54" t="s">
        <v>86</v>
      </c>
      <c r="E49" s="73" t="s">
        <v>146</v>
      </c>
      <c r="F49" s="55" t="s">
        <v>32</v>
      </c>
      <c r="G49" s="60">
        <v>46334924</v>
      </c>
      <c r="H49" s="55" t="s">
        <v>25</v>
      </c>
      <c r="I49" s="35" t="s">
        <v>33</v>
      </c>
      <c r="J49" s="55" t="s">
        <v>89</v>
      </c>
      <c r="K49" s="54" t="s">
        <v>114</v>
      </c>
      <c r="L49" s="54" t="s">
        <v>87</v>
      </c>
      <c r="M49" s="35" t="s">
        <v>93</v>
      </c>
      <c r="N49" s="80" t="s">
        <v>33</v>
      </c>
      <c r="O49" s="12" t="s">
        <v>33</v>
      </c>
      <c r="P49" s="13" t="str">
        <f t="shared" si="0"/>
        <v>NA</v>
      </c>
    </row>
    <row r="50" spans="1:19" ht="49.5" customHeight="1" x14ac:dyDescent="0.25">
      <c r="A50" s="5"/>
      <c r="B50" s="35" t="s">
        <v>85</v>
      </c>
      <c r="C50" s="35" t="s">
        <v>15</v>
      </c>
      <c r="D50" s="54" t="s">
        <v>86</v>
      </c>
      <c r="E50" s="73" t="s">
        <v>147</v>
      </c>
      <c r="F50" s="55" t="s">
        <v>17</v>
      </c>
      <c r="G50" s="60">
        <v>32730000</v>
      </c>
      <c r="H50" s="55" t="s">
        <v>25</v>
      </c>
      <c r="I50" s="35" t="s">
        <v>33</v>
      </c>
      <c r="J50" s="55" t="s">
        <v>188</v>
      </c>
      <c r="K50" s="54" t="s">
        <v>114</v>
      </c>
      <c r="L50" s="54" t="s">
        <v>88</v>
      </c>
      <c r="M50" s="35" t="s">
        <v>93</v>
      </c>
      <c r="N50" s="80" t="s">
        <v>33</v>
      </c>
      <c r="O50" s="12" t="s">
        <v>33</v>
      </c>
      <c r="P50" s="13" t="str">
        <f t="shared" si="0"/>
        <v>NA</v>
      </c>
    </row>
    <row r="51" spans="1:19" ht="49.5" customHeight="1" x14ac:dyDescent="0.25">
      <c r="A51" s="5"/>
      <c r="B51" s="35" t="s">
        <v>85</v>
      </c>
      <c r="C51" s="35" t="s">
        <v>15</v>
      </c>
      <c r="D51" s="54" t="s">
        <v>86</v>
      </c>
      <c r="E51" s="73" t="s">
        <v>148</v>
      </c>
      <c r="F51" s="55" t="s">
        <v>32</v>
      </c>
      <c r="G51" s="60">
        <v>3109350</v>
      </c>
      <c r="H51" s="55" t="s">
        <v>25</v>
      </c>
      <c r="I51" s="35" t="s">
        <v>33</v>
      </c>
      <c r="J51" s="55" t="s">
        <v>191</v>
      </c>
      <c r="K51" s="54" t="s">
        <v>114</v>
      </c>
      <c r="L51" s="54" t="s">
        <v>224</v>
      </c>
      <c r="M51" s="35" t="s">
        <v>93</v>
      </c>
      <c r="N51" s="80" t="s">
        <v>33</v>
      </c>
      <c r="O51" s="12" t="s">
        <v>33</v>
      </c>
      <c r="P51" s="13" t="str">
        <f t="shared" si="0"/>
        <v>NA</v>
      </c>
    </row>
    <row r="52" spans="1:19" ht="78" customHeight="1" x14ac:dyDescent="0.25">
      <c r="A52" s="5"/>
      <c r="B52" s="35" t="s">
        <v>85</v>
      </c>
      <c r="C52" s="17" t="s">
        <v>15</v>
      </c>
      <c r="D52" s="54" t="s">
        <v>86</v>
      </c>
      <c r="E52" s="72" t="s">
        <v>149</v>
      </c>
      <c r="F52" s="55" t="s">
        <v>32</v>
      </c>
      <c r="G52" s="60">
        <v>480675640</v>
      </c>
      <c r="H52" s="55" t="s">
        <v>25</v>
      </c>
      <c r="I52" s="17" t="s">
        <v>33</v>
      </c>
      <c r="J52" s="55" t="s">
        <v>192</v>
      </c>
      <c r="K52" s="54" t="s">
        <v>114</v>
      </c>
      <c r="L52" s="54"/>
      <c r="M52" s="17" t="s">
        <v>93</v>
      </c>
      <c r="N52" s="22" t="s">
        <v>33</v>
      </c>
      <c r="O52" s="12"/>
      <c r="P52" s="13"/>
    </row>
    <row r="53" spans="1:19" ht="75" customHeight="1" x14ac:dyDescent="0.25">
      <c r="A53" s="5"/>
      <c r="B53" s="17" t="s">
        <v>85</v>
      </c>
      <c r="C53" s="17" t="s">
        <v>15</v>
      </c>
      <c r="D53" s="54" t="s">
        <v>86</v>
      </c>
      <c r="E53" s="72" t="s">
        <v>150</v>
      </c>
      <c r="F53" s="55" t="s">
        <v>32</v>
      </c>
      <c r="G53" s="60">
        <v>100000</v>
      </c>
      <c r="H53" s="55" t="s">
        <v>25</v>
      </c>
      <c r="I53" s="17" t="s">
        <v>33</v>
      </c>
      <c r="J53" s="55" t="s">
        <v>193</v>
      </c>
      <c r="K53" s="54" t="s">
        <v>114</v>
      </c>
      <c r="L53" s="54" t="s">
        <v>225</v>
      </c>
      <c r="M53" s="17" t="s">
        <v>93</v>
      </c>
      <c r="N53" s="22" t="s">
        <v>33</v>
      </c>
      <c r="O53" s="12" t="s">
        <v>33</v>
      </c>
      <c r="P53" s="13" t="str">
        <f>IF(O53="","",IF(O53="-","No disp.",IF(N53="NA","NA",O53/N53)))</f>
        <v>NA</v>
      </c>
    </row>
    <row r="54" spans="1:19" s="42" customFormat="1" ht="49.5" customHeight="1" x14ac:dyDescent="0.25">
      <c r="A54" s="39"/>
      <c r="B54" s="27" t="s">
        <v>85</v>
      </c>
      <c r="C54" s="27" t="s">
        <v>94</v>
      </c>
      <c r="D54" s="54" t="s">
        <v>86</v>
      </c>
      <c r="E54" s="72" t="s">
        <v>151</v>
      </c>
      <c r="F54" s="55" t="s">
        <v>32</v>
      </c>
      <c r="G54" s="60">
        <f>452308739+154947296</f>
        <v>607256035</v>
      </c>
      <c r="H54" s="55" t="s">
        <v>25</v>
      </c>
      <c r="I54" s="27" t="s">
        <v>33</v>
      </c>
      <c r="J54" s="55" t="s">
        <v>188</v>
      </c>
      <c r="K54" s="54" t="s">
        <v>114</v>
      </c>
      <c r="L54" s="54" t="s">
        <v>88</v>
      </c>
      <c r="M54" s="27" t="s">
        <v>93</v>
      </c>
      <c r="N54" s="29" t="s">
        <v>33</v>
      </c>
      <c r="O54" s="40" t="s">
        <v>33</v>
      </c>
      <c r="P54" s="41" t="str">
        <f t="shared" si="0"/>
        <v>NA</v>
      </c>
    </row>
    <row r="55" spans="1:19" s="42" customFormat="1" ht="63" customHeight="1" x14ac:dyDescent="0.25">
      <c r="A55" s="39"/>
      <c r="B55" s="27" t="s">
        <v>85</v>
      </c>
      <c r="C55" s="27" t="s">
        <v>94</v>
      </c>
      <c r="D55" s="54" t="s">
        <v>86</v>
      </c>
      <c r="E55" s="72" t="s">
        <v>152</v>
      </c>
      <c r="F55" s="55" t="s">
        <v>32</v>
      </c>
      <c r="G55" s="60">
        <f>133200000</f>
        <v>133200000</v>
      </c>
      <c r="H55" s="55" t="s">
        <v>25</v>
      </c>
      <c r="I55" s="27" t="s">
        <v>33</v>
      </c>
      <c r="J55" s="55" t="s">
        <v>194</v>
      </c>
      <c r="K55" s="54" t="s">
        <v>114</v>
      </c>
      <c r="L55" s="54" t="s">
        <v>226</v>
      </c>
      <c r="M55" s="27" t="s">
        <v>93</v>
      </c>
      <c r="N55" s="29" t="s">
        <v>33</v>
      </c>
      <c r="O55" s="40" t="s">
        <v>33</v>
      </c>
      <c r="P55" s="41" t="str">
        <f t="shared" si="0"/>
        <v>NA</v>
      </c>
    </row>
    <row r="56" spans="1:19" s="42" customFormat="1" ht="49.5" customHeight="1" x14ac:dyDescent="0.25">
      <c r="A56" s="39"/>
      <c r="B56" s="27" t="s">
        <v>85</v>
      </c>
      <c r="C56" s="27" t="s">
        <v>94</v>
      </c>
      <c r="D56" s="54" t="s">
        <v>86</v>
      </c>
      <c r="E56" s="72" t="s">
        <v>246</v>
      </c>
      <c r="F56" s="55" t="s">
        <v>32</v>
      </c>
      <c r="G56" s="60">
        <v>1079670</v>
      </c>
      <c r="H56" s="55" t="s">
        <v>25</v>
      </c>
      <c r="I56" s="27" t="s">
        <v>33</v>
      </c>
      <c r="J56" s="55" t="s">
        <v>195</v>
      </c>
      <c r="K56" s="54" t="s">
        <v>114</v>
      </c>
      <c r="L56" s="54" t="s">
        <v>227</v>
      </c>
      <c r="M56" s="27" t="s">
        <v>93</v>
      </c>
      <c r="N56" s="29" t="s">
        <v>33</v>
      </c>
      <c r="O56" s="40" t="s">
        <v>33</v>
      </c>
      <c r="P56" s="41" t="str">
        <f t="shared" si="0"/>
        <v>NA</v>
      </c>
    </row>
    <row r="57" spans="1:19" s="42" customFormat="1" ht="49.5" customHeight="1" x14ac:dyDescent="0.25">
      <c r="A57" s="39"/>
      <c r="B57" s="27" t="s">
        <v>85</v>
      </c>
      <c r="C57" s="27" t="s">
        <v>94</v>
      </c>
      <c r="D57" s="54" t="s">
        <v>86</v>
      </c>
      <c r="E57" s="72" t="s">
        <v>153</v>
      </c>
      <c r="F57" s="55" t="s">
        <v>32</v>
      </c>
      <c r="G57" s="60">
        <v>2496612</v>
      </c>
      <c r="H57" s="55" t="s">
        <v>25</v>
      </c>
      <c r="I57" s="27" t="s">
        <v>33</v>
      </c>
      <c r="J57" s="55" t="s">
        <v>196</v>
      </c>
      <c r="K57" s="54" t="s">
        <v>114</v>
      </c>
      <c r="L57" s="54" t="s">
        <v>228</v>
      </c>
      <c r="M57" s="27" t="s">
        <v>93</v>
      </c>
      <c r="N57" s="29" t="s">
        <v>33</v>
      </c>
      <c r="O57" s="40" t="s">
        <v>33</v>
      </c>
      <c r="P57" s="41" t="str">
        <f t="shared" si="0"/>
        <v>NA</v>
      </c>
    </row>
    <row r="58" spans="1:19" s="42" customFormat="1" ht="49.5" customHeight="1" x14ac:dyDescent="0.25">
      <c r="A58" s="39"/>
      <c r="B58" s="27" t="s">
        <v>85</v>
      </c>
      <c r="C58" s="27" t="s">
        <v>94</v>
      </c>
      <c r="D58" s="54" t="s">
        <v>86</v>
      </c>
      <c r="E58" s="72" t="s">
        <v>154</v>
      </c>
      <c r="F58" s="55" t="s">
        <v>32</v>
      </c>
      <c r="G58" s="60">
        <v>38855223</v>
      </c>
      <c r="H58" s="55" t="s">
        <v>25</v>
      </c>
      <c r="I58" s="27" t="s">
        <v>33</v>
      </c>
      <c r="J58" s="55" t="s">
        <v>197</v>
      </c>
      <c r="K58" s="54" t="s">
        <v>95</v>
      </c>
      <c r="L58" s="54" t="s">
        <v>229</v>
      </c>
      <c r="M58" s="27" t="s">
        <v>93</v>
      </c>
      <c r="N58" s="29" t="s">
        <v>33</v>
      </c>
      <c r="O58" s="40" t="s">
        <v>33</v>
      </c>
      <c r="P58" s="41" t="str">
        <f t="shared" si="0"/>
        <v>NA</v>
      </c>
      <c r="S58" s="43"/>
    </row>
    <row r="59" spans="1:19" s="42" customFormat="1" ht="49.5" customHeight="1" x14ac:dyDescent="0.25">
      <c r="A59" s="39"/>
      <c r="B59" s="27" t="s">
        <v>85</v>
      </c>
      <c r="C59" s="27" t="s">
        <v>94</v>
      </c>
      <c r="D59" s="54" t="s">
        <v>86</v>
      </c>
      <c r="E59" s="72" t="s">
        <v>155</v>
      </c>
      <c r="F59" s="55" t="s">
        <v>32</v>
      </c>
      <c r="G59" s="60">
        <v>2000000</v>
      </c>
      <c r="H59" s="55" t="s">
        <v>25</v>
      </c>
      <c r="I59" s="27" t="s">
        <v>33</v>
      </c>
      <c r="J59" s="55" t="s">
        <v>198</v>
      </c>
      <c r="K59" s="54" t="s">
        <v>95</v>
      </c>
      <c r="L59" s="54" t="s">
        <v>230</v>
      </c>
      <c r="M59" s="27" t="s">
        <v>93</v>
      </c>
      <c r="N59" s="29" t="s">
        <v>33</v>
      </c>
      <c r="O59" s="40" t="s">
        <v>33</v>
      </c>
      <c r="P59" s="41" t="str">
        <f t="shared" si="0"/>
        <v>NA</v>
      </c>
    </row>
    <row r="60" spans="1:19" s="42" customFormat="1" ht="49.5" customHeight="1" x14ac:dyDescent="0.25">
      <c r="A60" s="39"/>
      <c r="B60" s="27" t="s">
        <v>85</v>
      </c>
      <c r="C60" s="27" t="s">
        <v>94</v>
      </c>
      <c r="D60" s="84" t="s">
        <v>86</v>
      </c>
      <c r="E60" s="74" t="s">
        <v>156</v>
      </c>
      <c r="F60" s="55" t="s">
        <v>32</v>
      </c>
      <c r="G60" s="60">
        <v>10000000</v>
      </c>
      <c r="H60" s="75" t="s">
        <v>247</v>
      </c>
      <c r="I60" s="75" t="s">
        <v>25</v>
      </c>
      <c r="J60" s="60">
        <v>10000000</v>
      </c>
      <c r="K60" s="54" t="s">
        <v>214</v>
      </c>
      <c r="L60" s="54" t="s">
        <v>255</v>
      </c>
      <c r="M60" s="27" t="s">
        <v>93</v>
      </c>
      <c r="N60" s="29" t="s">
        <v>33</v>
      </c>
      <c r="O60" s="40" t="s">
        <v>33</v>
      </c>
      <c r="P60" s="41" t="str">
        <f t="shared" si="0"/>
        <v>NA</v>
      </c>
    </row>
    <row r="61" spans="1:19" s="42" customFormat="1" ht="49.5" customHeight="1" x14ac:dyDescent="0.25">
      <c r="A61" s="68"/>
      <c r="B61" s="27"/>
      <c r="C61" s="27"/>
      <c r="D61" s="84"/>
      <c r="E61" s="74" t="s">
        <v>157</v>
      </c>
      <c r="F61" s="55" t="s">
        <v>32</v>
      </c>
      <c r="G61" s="60">
        <f>18836521+12407909</f>
        <v>31244430</v>
      </c>
      <c r="H61" s="75" t="s">
        <v>247</v>
      </c>
      <c r="I61" s="75" t="s">
        <v>25</v>
      </c>
      <c r="J61" s="60">
        <f>18836521+12407909</f>
        <v>31244430</v>
      </c>
      <c r="K61" s="54"/>
      <c r="L61" s="54" t="s">
        <v>223</v>
      </c>
      <c r="M61" s="69"/>
      <c r="N61" s="29"/>
      <c r="O61" s="70"/>
      <c r="P61" s="71"/>
    </row>
    <row r="62" spans="1:19" s="67" customFormat="1" ht="49.5" customHeight="1" x14ac:dyDescent="0.25">
      <c r="A62" s="61"/>
      <c r="B62" s="27" t="s">
        <v>85</v>
      </c>
      <c r="C62" s="27" t="s">
        <v>96</v>
      </c>
      <c r="D62" s="84" t="s">
        <v>86</v>
      </c>
      <c r="E62" s="85" t="s">
        <v>158</v>
      </c>
      <c r="F62" s="55" t="s">
        <v>32</v>
      </c>
      <c r="G62" s="76">
        <v>27112018</v>
      </c>
      <c r="H62" s="75" t="s">
        <v>25</v>
      </c>
      <c r="I62" s="62" t="s">
        <v>33</v>
      </c>
      <c r="J62" s="60" t="s">
        <v>199</v>
      </c>
      <c r="K62" s="60" t="s">
        <v>97</v>
      </c>
      <c r="L62" s="53" t="s">
        <v>256</v>
      </c>
      <c r="M62" s="63" t="s">
        <v>98</v>
      </c>
      <c r="N62" s="64" t="s">
        <v>33</v>
      </c>
      <c r="O62" s="65"/>
      <c r="P62" s="66"/>
    </row>
    <row r="63" spans="1:19" s="67" customFormat="1" ht="49.5" customHeight="1" x14ac:dyDescent="0.25">
      <c r="A63" s="61"/>
      <c r="B63" s="27" t="s">
        <v>85</v>
      </c>
      <c r="C63" s="27" t="s">
        <v>96</v>
      </c>
      <c r="D63" s="54" t="s">
        <v>86</v>
      </c>
      <c r="E63" s="72" t="s">
        <v>159</v>
      </c>
      <c r="F63" s="55" t="s">
        <v>17</v>
      </c>
      <c r="G63" s="60">
        <v>118000000</v>
      </c>
      <c r="H63" s="75" t="s">
        <v>25</v>
      </c>
      <c r="I63" s="62" t="s">
        <v>33</v>
      </c>
      <c r="J63" s="60" t="s">
        <v>200</v>
      </c>
      <c r="K63" s="60" t="s">
        <v>97</v>
      </c>
      <c r="L63" s="53" t="s">
        <v>257</v>
      </c>
      <c r="M63" s="63" t="s">
        <v>99</v>
      </c>
      <c r="N63" s="64" t="s">
        <v>33</v>
      </c>
      <c r="O63" s="65"/>
      <c r="P63" s="66"/>
    </row>
    <row r="64" spans="1:19" s="67" customFormat="1" ht="49.5" customHeight="1" x14ac:dyDescent="0.25">
      <c r="A64" s="61"/>
      <c r="B64" s="27" t="s">
        <v>85</v>
      </c>
      <c r="C64" s="27" t="s">
        <v>96</v>
      </c>
      <c r="D64" s="54" t="s">
        <v>86</v>
      </c>
      <c r="E64" s="73" t="s">
        <v>160</v>
      </c>
      <c r="F64" s="55" t="s">
        <v>17</v>
      </c>
      <c r="G64" s="60">
        <f>3652844555+1918000000</f>
        <v>5570844555</v>
      </c>
      <c r="H64" s="75" t="s">
        <v>25</v>
      </c>
      <c r="I64" s="62" t="s">
        <v>33</v>
      </c>
      <c r="J64" s="60" t="s">
        <v>201</v>
      </c>
      <c r="K64" s="60" t="s">
        <v>215</v>
      </c>
      <c r="L64" s="79" t="s">
        <v>258</v>
      </c>
      <c r="M64" s="63" t="s">
        <v>100</v>
      </c>
      <c r="N64" s="94" t="s">
        <v>33</v>
      </c>
      <c r="O64" s="95" t="s">
        <v>33</v>
      </c>
      <c r="P64" s="101" t="str">
        <f>IF(O64="","",IF(O64="-","No disp.",IF(N64="NA","NA",O64/N64)))</f>
        <v>NA</v>
      </c>
    </row>
    <row r="65" spans="1:16" ht="49.5" customHeight="1" x14ac:dyDescent="0.25">
      <c r="A65" s="44"/>
      <c r="B65" s="35" t="s">
        <v>85</v>
      </c>
      <c r="C65" s="45" t="s">
        <v>96</v>
      </c>
      <c r="D65" s="54" t="s">
        <v>86</v>
      </c>
      <c r="E65" s="72" t="s">
        <v>161</v>
      </c>
      <c r="F65" s="55" t="s">
        <v>17</v>
      </c>
      <c r="G65" s="60">
        <v>313919673</v>
      </c>
      <c r="H65" s="55" t="s">
        <v>25</v>
      </c>
      <c r="I65" s="35" t="s">
        <v>33</v>
      </c>
      <c r="J65" s="55"/>
      <c r="K65" s="54" t="s">
        <v>97</v>
      </c>
      <c r="L65" s="54" t="s">
        <v>259</v>
      </c>
      <c r="M65" s="46" t="s">
        <v>101</v>
      </c>
      <c r="N65" s="94"/>
      <c r="O65" s="96"/>
      <c r="P65" s="102"/>
    </row>
    <row r="66" spans="1:16" ht="49.5" customHeight="1" x14ac:dyDescent="0.25">
      <c r="A66" s="44"/>
      <c r="B66" s="35" t="s">
        <v>85</v>
      </c>
      <c r="C66" s="45" t="s">
        <v>96</v>
      </c>
      <c r="D66" s="54" t="s">
        <v>86</v>
      </c>
      <c r="E66" s="72" t="s">
        <v>253</v>
      </c>
      <c r="F66" s="55" t="s">
        <v>17</v>
      </c>
      <c r="G66" s="60">
        <v>800000000</v>
      </c>
      <c r="H66" s="55" t="s">
        <v>25</v>
      </c>
      <c r="I66" s="35" t="s">
        <v>33</v>
      </c>
      <c r="J66" s="55" t="s">
        <v>202</v>
      </c>
      <c r="K66" s="54" t="s">
        <v>90</v>
      </c>
      <c r="L66" s="54" t="s">
        <v>260</v>
      </c>
      <c r="M66" s="46" t="s">
        <v>102</v>
      </c>
      <c r="N66" s="94"/>
      <c r="O66" s="97"/>
      <c r="P66" s="103"/>
    </row>
    <row r="67" spans="1:16" ht="49.5" customHeight="1" x14ac:dyDescent="0.25">
      <c r="A67" s="44"/>
      <c r="B67" s="35" t="s">
        <v>85</v>
      </c>
      <c r="C67" s="45" t="s">
        <v>96</v>
      </c>
      <c r="D67" s="54" t="s">
        <v>86</v>
      </c>
      <c r="E67" s="72" t="s">
        <v>249</v>
      </c>
      <c r="F67" s="55" t="s">
        <v>17</v>
      </c>
      <c r="G67" s="60">
        <v>300000000</v>
      </c>
      <c r="H67" s="55" t="s">
        <v>25</v>
      </c>
      <c r="I67" s="35" t="s">
        <v>33</v>
      </c>
      <c r="J67" s="55" t="s">
        <v>203</v>
      </c>
      <c r="K67" s="54" t="s">
        <v>216</v>
      </c>
      <c r="L67" s="54" t="s">
        <v>261</v>
      </c>
      <c r="M67" s="46" t="s">
        <v>103</v>
      </c>
      <c r="N67" s="94" t="s">
        <v>33</v>
      </c>
      <c r="O67" s="104" t="s">
        <v>33</v>
      </c>
      <c r="P67" s="101" t="str">
        <f>IF(O67="","",IF(O67="-","No disp.",IF(N67="NA","NA",O67/N67)))</f>
        <v>NA</v>
      </c>
    </row>
    <row r="68" spans="1:16" ht="49.5" customHeight="1" x14ac:dyDescent="0.25">
      <c r="A68" s="44"/>
      <c r="B68" s="35" t="s">
        <v>85</v>
      </c>
      <c r="C68" s="45" t="s">
        <v>96</v>
      </c>
      <c r="D68" s="54" t="s">
        <v>86</v>
      </c>
      <c r="E68" s="72" t="s">
        <v>162</v>
      </c>
      <c r="F68" s="55" t="s">
        <v>17</v>
      </c>
      <c r="G68" s="60">
        <v>28842820</v>
      </c>
      <c r="H68" s="55" t="s">
        <v>25</v>
      </c>
      <c r="I68" s="35" t="s">
        <v>33</v>
      </c>
      <c r="J68" s="55" t="s">
        <v>204</v>
      </c>
      <c r="K68" s="54" t="s">
        <v>217</v>
      </c>
      <c r="L68" s="54" t="s">
        <v>262</v>
      </c>
      <c r="M68" s="46" t="s">
        <v>104</v>
      </c>
      <c r="N68" s="94"/>
      <c r="O68" s="105"/>
      <c r="P68" s="103"/>
    </row>
    <row r="69" spans="1:16" ht="49.5" customHeight="1" x14ac:dyDescent="0.25">
      <c r="B69" s="35" t="s">
        <v>85</v>
      </c>
      <c r="C69" s="45" t="s">
        <v>96</v>
      </c>
      <c r="D69" s="54" t="s">
        <v>86</v>
      </c>
      <c r="E69" s="72" t="s">
        <v>163</v>
      </c>
      <c r="F69" s="55" t="s">
        <v>17</v>
      </c>
      <c r="G69" s="60">
        <v>131301256</v>
      </c>
      <c r="H69" s="55" t="s">
        <v>25</v>
      </c>
      <c r="I69" s="35" t="s">
        <v>33</v>
      </c>
      <c r="J69" s="55" t="s">
        <v>205</v>
      </c>
      <c r="K69" s="54" t="s">
        <v>90</v>
      </c>
      <c r="L69" s="54" t="s">
        <v>263</v>
      </c>
      <c r="M69" s="46" t="s">
        <v>105</v>
      </c>
      <c r="N69" s="47"/>
    </row>
    <row r="70" spans="1:16" ht="49.5" customHeight="1" x14ac:dyDescent="0.25">
      <c r="A70" s="48"/>
      <c r="B70" s="35" t="s">
        <v>85</v>
      </c>
      <c r="C70" s="45" t="s">
        <v>96</v>
      </c>
      <c r="D70" s="54" t="s">
        <v>86</v>
      </c>
      <c r="E70" s="72" t="s">
        <v>164</v>
      </c>
      <c r="F70" s="55" t="s">
        <v>17</v>
      </c>
      <c r="G70" s="60">
        <f>130000000+38185000+73827378</f>
        <v>242012378</v>
      </c>
      <c r="H70" s="55" t="s">
        <v>25</v>
      </c>
      <c r="I70" s="35" t="s">
        <v>33</v>
      </c>
      <c r="J70" s="55" t="s">
        <v>196</v>
      </c>
      <c r="K70" s="54" t="s">
        <v>90</v>
      </c>
      <c r="L70" s="54" t="s">
        <v>231</v>
      </c>
      <c r="M70" s="46" t="s">
        <v>106</v>
      </c>
      <c r="N70" s="47"/>
    </row>
    <row r="71" spans="1:16" ht="49.5" customHeight="1" x14ac:dyDescent="0.25">
      <c r="B71" s="35" t="s">
        <v>85</v>
      </c>
      <c r="C71" s="45" t="s">
        <v>96</v>
      </c>
      <c r="D71" s="54" t="s">
        <v>86</v>
      </c>
      <c r="E71" s="73" t="s">
        <v>165</v>
      </c>
      <c r="F71" s="55" t="s">
        <v>17</v>
      </c>
      <c r="G71" s="60">
        <v>41640000</v>
      </c>
      <c r="H71" s="55" t="s">
        <v>25</v>
      </c>
      <c r="I71" s="35" t="s">
        <v>33</v>
      </c>
      <c r="J71" s="55" t="s">
        <v>206</v>
      </c>
      <c r="K71" s="54" t="s">
        <v>90</v>
      </c>
      <c r="L71" s="54" t="s">
        <v>232</v>
      </c>
      <c r="M71" s="46" t="s">
        <v>107</v>
      </c>
      <c r="N71" s="47"/>
    </row>
    <row r="72" spans="1:16" ht="49.5" customHeight="1" x14ac:dyDescent="0.25">
      <c r="B72" s="35" t="s">
        <v>85</v>
      </c>
      <c r="C72" s="45" t="s">
        <v>96</v>
      </c>
      <c r="D72" s="54" t="s">
        <v>86</v>
      </c>
      <c r="E72" s="72" t="s">
        <v>166</v>
      </c>
      <c r="F72" s="55" t="s">
        <v>17</v>
      </c>
      <c r="G72" s="60">
        <f>15159231890+287640521+381173428.000623</f>
        <v>15828045839.000624</v>
      </c>
      <c r="H72" s="55" t="s">
        <v>25</v>
      </c>
      <c r="I72" s="35" t="s">
        <v>33</v>
      </c>
      <c r="J72" s="55" t="s">
        <v>207</v>
      </c>
      <c r="K72" s="54" t="s">
        <v>90</v>
      </c>
      <c r="L72" s="54" t="s">
        <v>254</v>
      </c>
      <c r="M72" s="46" t="s">
        <v>108</v>
      </c>
      <c r="N72" s="47"/>
    </row>
    <row r="73" spans="1:16" ht="49.5" customHeight="1" x14ac:dyDescent="0.25">
      <c r="A73" s="2"/>
      <c r="B73" s="35" t="s">
        <v>85</v>
      </c>
      <c r="C73" s="45" t="s">
        <v>96</v>
      </c>
      <c r="D73" s="54" t="s">
        <v>86</v>
      </c>
      <c r="E73" s="72" t="s">
        <v>167</v>
      </c>
      <c r="F73" s="55" t="s">
        <v>17</v>
      </c>
      <c r="G73" s="60">
        <v>96475104</v>
      </c>
      <c r="H73" s="55" t="s">
        <v>25</v>
      </c>
      <c r="I73" s="35" t="s">
        <v>33</v>
      </c>
      <c r="J73" s="55" t="s">
        <v>208</v>
      </c>
      <c r="K73" s="54" t="s">
        <v>90</v>
      </c>
      <c r="L73" s="54" t="s">
        <v>264</v>
      </c>
      <c r="M73" s="46" t="s">
        <v>109</v>
      </c>
      <c r="N73" s="47"/>
    </row>
    <row r="74" spans="1:16" ht="49.5" customHeight="1" x14ac:dyDescent="0.25">
      <c r="B74" s="35" t="s">
        <v>85</v>
      </c>
      <c r="C74" s="45" t="s">
        <v>96</v>
      </c>
      <c r="D74" s="54" t="s">
        <v>86</v>
      </c>
      <c r="E74" s="72" t="s">
        <v>168</v>
      </c>
      <c r="F74" s="55" t="s">
        <v>17</v>
      </c>
      <c r="G74" s="60">
        <v>65460000</v>
      </c>
      <c r="H74" s="55" t="s">
        <v>25</v>
      </c>
      <c r="I74" s="35" t="s">
        <v>33</v>
      </c>
      <c r="J74" s="55" t="s">
        <v>209</v>
      </c>
      <c r="K74" s="54" t="s">
        <v>90</v>
      </c>
      <c r="L74" s="54" t="s">
        <v>233</v>
      </c>
      <c r="M74" s="46" t="s">
        <v>110</v>
      </c>
      <c r="N74" s="47"/>
    </row>
    <row r="75" spans="1:16" ht="49.5" customHeight="1" x14ac:dyDescent="0.25">
      <c r="A75" s="2"/>
      <c r="B75" s="35" t="s">
        <v>85</v>
      </c>
      <c r="C75" s="45" t="s">
        <v>96</v>
      </c>
      <c r="D75" s="54" t="s">
        <v>86</v>
      </c>
      <c r="E75" s="72" t="s">
        <v>250</v>
      </c>
      <c r="F75" s="55" t="s">
        <v>17</v>
      </c>
      <c r="G75" s="60">
        <v>139519262</v>
      </c>
      <c r="H75" s="55" t="s">
        <v>25</v>
      </c>
      <c r="I75" s="35" t="s">
        <v>33</v>
      </c>
      <c r="J75" s="55" t="s">
        <v>210</v>
      </c>
      <c r="K75" s="54" t="s">
        <v>218</v>
      </c>
      <c r="L75" s="54" t="s">
        <v>265</v>
      </c>
      <c r="M75" s="46" t="s">
        <v>111</v>
      </c>
      <c r="N75" s="47"/>
    </row>
    <row r="76" spans="1:16" ht="49.5" customHeight="1" x14ac:dyDescent="0.25">
      <c r="B76" s="35" t="s">
        <v>85</v>
      </c>
      <c r="C76" s="45" t="s">
        <v>96</v>
      </c>
      <c r="D76" s="54" t="s">
        <v>86</v>
      </c>
      <c r="E76" s="73" t="s">
        <v>169</v>
      </c>
      <c r="F76" s="55" t="s">
        <v>17</v>
      </c>
      <c r="G76" s="60">
        <v>300000000</v>
      </c>
      <c r="H76" s="55" t="s">
        <v>25</v>
      </c>
      <c r="I76" s="35" t="s">
        <v>33</v>
      </c>
      <c r="J76" s="55" t="s">
        <v>211</v>
      </c>
      <c r="K76" s="54" t="s">
        <v>90</v>
      </c>
      <c r="L76" s="54" t="s">
        <v>265</v>
      </c>
      <c r="M76" s="46" t="s">
        <v>112</v>
      </c>
      <c r="N76" s="47"/>
    </row>
    <row r="77" spans="1:16" ht="49.5" customHeight="1" x14ac:dyDescent="0.25">
      <c r="B77" s="35" t="s">
        <v>85</v>
      </c>
      <c r="C77" s="45" t="s">
        <v>96</v>
      </c>
      <c r="D77" s="54" t="s">
        <v>86</v>
      </c>
      <c r="E77" s="73" t="s">
        <v>170</v>
      </c>
      <c r="F77" s="55" t="s">
        <v>17</v>
      </c>
      <c r="G77" s="60">
        <v>5000000</v>
      </c>
      <c r="H77" s="55" t="s">
        <v>25</v>
      </c>
      <c r="I77" s="35" t="s">
        <v>33</v>
      </c>
      <c r="J77" s="55" t="s">
        <v>212</v>
      </c>
      <c r="K77" s="54" t="s">
        <v>218</v>
      </c>
      <c r="L77" s="54" t="s">
        <v>266</v>
      </c>
      <c r="M77" s="46"/>
      <c r="N77" s="47"/>
    </row>
    <row r="78" spans="1:16" ht="49.5" customHeight="1" x14ac:dyDescent="0.25">
      <c r="A78" s="2"/>
      <c r="B78" s="35" t="s">
        <v>85</v>
      </c>
      <c r="C78" s="45" t="s">
        <v>96</v>
      </c>
      <c r="D78" s="54" t="s">
        <v>86</v>
      </c>
      <c r="E78" s="72" t="s">
        <v>251</v>
      </c>
      <c r="F78" s="55" t="s">
        <v>17</v>
      </c>
      <c r="G78" s="60">
        <v>700000000</v>
      </c>
      <c r="H78" s="55" t="s">
        <v>25</v>
      </c>
      <c r="I78" s="35" t="s">
        <v>33</v>
      </c>
      <c r="J78" s="55" t="s">
        <v>213</v>
      </c>
      <c r="K78" s="54" t="s">
        <v>218</v>
      </c>
      <c r="L78" s="54" t="s">
        <v>267</v>
      </c>
      <c r="M78" s="46" t="s">
        <v>113</v>
      </c>
      <c r="N78" s="47"/>
    </row>
    <row r="79" spans="1:16" x14ac:dyDescent="0.25">
      <c r="B79" s="49" t="s">
        <v>252</v>
      </c>
      <c r="C79" s="49"/>
      <c r="L79" s="2"/>
      <c r="M79" s="2"/>
    </row>
    <row r="80" spans="1:16" x14ac:dyDescent="0.25">
      <c r="L80" s="2"/>
      <c r="M80" s="2"/>
    </row>
    <row r="81" spans="12:13" x14ac:dyDescent="0.25">
      <c r="L81" s="2"/>
      <c r="M81" s="2"/>
    </row>
    <row r="82" spans="12:13" x14ac:dyDescent="0.25">
      <c r="L82" s="2"/>
      <c r="M82" s="2"/>
    </row>
    <row r="83" spans="12:13" x14ac:dyDescent="0.25">
      <c r="L83" s="2"/>
      <c r="M83" s="2"/>
    </row>
    <row r="84" spans="12:13" x14ac:dyDescent="0.25">
      <c r="L84" s="2"/>
      <c r="M84" s="2"/>
    </row>
    <row r="85" spans="12:13" x14ac:dyDescent="0.25">
      <c r="L85" s="2"/>
      <c r="M85" s="2"/>
    </row>
    <row r="86" spans="12:13" x14ac:dyDescent="0.25">
      <c r="L86" s="2"/>
      <c r="M86" s="2"/>
    </row>
    <row r="87" spans="12:13" x14ac:dyDescent="0.25">
      <c r="L87" s="2"/>
      <c r="M87" s="2"/>
    </row>
    <row r="88" spans="12:13" x14ac:dyDescent="0.25">
      <c r="L88" s="2"/>
      <c r="M88" s="2"/>
    </row>
    <row r="89" spans="12:13" x14ac:dyDescent="0.25">
      <c r="L89" s="2"/>
      <c r="M89" s="2"/>
    </row>
    <row r="90" spans="12:13" x14ac:dyDescent="0.25">
      <c r="L90" s="2"/>
      <c r="M90" s="2"/>
    </row>
    <row r="91" spans="12:13" x14ac:dyDescent="0.25">
      <c r="L91" s="2"/>
      <c r="M91" s="2"/>
    </row>
    <row r="92" spans="12:13" x14ac:dyDescent="0.25">
      <c r="L92" s="2"/>
      <c r="M92" s="2"/>
    </row>
    <row r="93" spans="12:13" x14ac:dyDescent="0.25">
      <c r="L93" s="2"/>
      <c r="M93" s="2"/>
    </row>
    <row r="94" spans="12:13" x14ac:dyDescent="0.25">
      <c r="L94" s="2"/>
      <c r="M94" s="2"/>
    </row>
    <row r="95" spans="12:13" x14ac:dyDescent="0.25">
      <c r="L95" s="2"/>
      <c r="M95" s="2"/>
    </row>
    <row r="96" spans="12:13" x14ac:dyDescent="0.25">
      <c r="L96" s="2"/>
      <c r="M96" s="2"/>
    </row>
    <row r="97" spans="12:13" x14ac:dyDescent="0.25">
      <c r="L97" s="2"/>
      <c r="M97" s="2"/>
    </row>
    <row r="98" spans="12:13" x14ac:dyDescent="0.25">
      <c r="L98" s="2"/>
      <c r="M98" s="2"/>
    </row>
  </sheetData>
  <mergeCells count="9">
    <mergeCell ref="P64:P66"/>
    <mergeCell ref="N67:N68"/>
    <mergeCell ref="O67:O68"/>
    <mergeCell ref="P67:P68"/>
    <mergeCell ref="B3:L3"/>
    <mergeCell ref="B4:L4"/>
    <mergeCell ref="A7:A9"/>
    <mergeCell ref="N64:N66"/>
    <mergeCell ref="O64:O66"/>
  </mergeCells>
  <dataValidations count="4">
    <dataValidation type="list" allowBlank="1" showInputMessage="1" showErrorMessage="1" sqref="I60:I61">
      <formula1>fuenteRecursos</formula1>
    </dataValidation>
    <dataValidation type="list" allowBlank="1" showInputMessage="1" showErrorMessage="1" sqref="H60:H61">
      <formula1>modalidad</formula1>
    </dataValidation>
    <dataValidation type="list" allowBlank="1" showInputMessage="1" showErrorMessage="1" sqref="O6">
      <formula1>"Alcanz. Sem. 1,Alcanz. Sem. 2"</formula1>
    </dataValidation>
    <dataValidation type="list" allowBlank="1" showInputMessage="1" showErrorMessage="1" sqref="F7:F78">
      <formula1>"Si,No"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'C:\Users\planpro1\AppData\Local\Microsoft\Windows\Temporary Internet Files\Content.Outlook\YTKL8EJL\[Plan de Acción Integrado Telepacífico 2020 Bianey.xlsx]Listados'!#REF!</xm:f>
          </x14:formula1>
          <xm:sqref>I8:I10</xm:sqref>
        </x14:dataValidation>
        <x14:dataValidation type="list" allowBlank="1" showInputMessage="1" showErrorMessage="1">
          <x14:formula1>
            <xm:f>'C:\Users\Usuario\Downloads\[Plan-de-Acción-Integrado-Telepacífico-2020 (1).xlsx]Listados'!#REF!</xm:f>
          </x14:formula1>
          <xm:sqref>H62:I78 G11:G16 G18:G20 G22 I11:I59 H7:H59 D7:D78 C7:C79 B7:B78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74"/>
  <sheetViews>
    <sheetView zoomScaleNormal="100" workbookViewId="0">
      <selection activeCell="A3" sqref="A3:C74"/>
    </sheetView>
  </sheetViews>
  <sheetFormatPr baseColWidth="10" defaultRowHeight="15" x14ac:dyDescent="0.25"/>
  <cols>
    <col min="1" max="3" width="19.140625" customWidth="1"/>
    <col min="4" max="4" width="30" customWidth="1"/>
    <col min="5" max="11" width="19.140625" customWidth="1"/>
  </cols>
  <sheetData>
    <row r="2" spans="1:1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123</v>
      </c>
      <c r="J2" s="5" t="s">
        <v>268</v>
      </c>
      <c r="K2" s="5" t="s">
        <v>9</v>
      </c>
    </row>
    <row r="3" spans="1:11" ht="112.5" customHeight="1" x14ac:dyDescent="0.25">
      <c r="A3" s="6" t="s">
        <v>14</v>
      </c>
      <c r="B3" s="87" t="s">
        <v>15</v>
      </c>
      <c r="C3" s="6" t="s">
        <v>16</v>
      </c>
      <c r="D3" s="6" t="s">
        <v>269</v>
      </c>
      <c r="E3" s="7" t="s">
        <v>17</v>
      </c>
      <c r="F3" s="52"/>
      <c r="G3" s="15" t="s">
        <v>18</v>
      </c>
      <c r="H3" s="6"/>
      <c r="I3" s="6" t="s">
        <v>236</v>
      </c>
      <c r="J3" s="8" t="s">
        <v>19</v>
      </c>
      <c r="K3" s="9" t="s">
        <v>20</v>
      </c>
    </row>
    <row r="4" spans="1:11" ht="61.5" customHeight="1" x14ac:dyDescent="0.25">
      <c r="A4" s="6" t="s">
        <v>23</v>
      </c>
      <c r="B4" s="6" t="s">
        <v>15</v>
      </c>
      <c r="C4" s="6" t="s">
        <v>24</v>
      </c>
      <c r="D4" s="6" t="s">
        <v>270</v>
      </c>
      <c r="E4" s="7" t="s">
        <v>17</v>
      </c>
      <c r="F4" s="52"/>
      <c r="G4" s="15" t="s">
        <v>25</v>
      </c>
      <c r="H4" s="6"/>
      <c r="I4" s="6" t="s">
        <v>237</v>
      </c>
      <c r="J4" s="8" t="s">
        <v>19</v>
      </c>
      <c r="K4" s="9" t="s">
        <v>26</v>
      </c>
    </row>
    <row r="5" spans="1:11" ht="65.25" customHeight="1" x14ac:dyDescent="0.25">
      <c r="A5" s="6" t="s">
        <v>23</v>
      </c>
      <c r="B5" s="6" t="s">
        <v>15</v>
      </c>
      <c r="C5" s="6" t="s">
        <v>27</v>
      </c>
      <c r="D5" s="6" t="s">
        <v>271</v>
      </c>
      <c r="E5" s="7" t="s">
        <v>17</v>
      </c>
      <c r="F5" s="52"/>
      <c r="G5" s="15" t="s">
        <v>18</v>
      </c>
      <c r="H5" s="15"/>
      <c r="I5" s="9" t="s">
        <v>238</v>
      </c>
      <c r="J5" s="8" t="s">
        <v>19</v>
      </c>
      <c r="K5" s="9" t="s">
        <v>28</v>
      </c>
    </row>
    <row r="6" spans="1:11" ht="51" customHeight="1" x14ac:dyDescent="0.25">
      <c r="A6" s="6"/>
      <c r="B6" s="6"/>
      <c r="C6" s="6"/>
      <c r="D6" s="86" t="s">
        <v>273</v>
      </c>
      <c r="E6" s="7"/>
      <c r="F6" s="52"/>
      <c r="G6" s="15"/>
      <c r="H6" s="15"/>
      <c r="I6" s="9"/>
      <c r="J6" s="8" t="s">
        <v>19</v>
      </c>
      <c r="K6" s="9"/>
    </row>
    <row r="7" spans="1:11" ht="63.75" x14ac:dyDescent="0.25">
      <c r="A7" s="17" t="s">
        <v>29</v>
      </c>
      <c r="B7" s="17" t="s">
        <v>15</v>
      </c>
      <c r="C7" s="18" t="s">
        <v>30</v>
      </c>
      <c r="D7" s="19" t="s">
        <v>31</v>
      </c>
      <c r="E7" s="20" t="s">
        <v>32</v>
      </c>
      <c r="F7" s="17" t="s">
        <v>33</v>
      </c>
      <c r="G7" s="17" t="s">
        <v>33</v>
      </c>
      <c r="H7" s="17" t="s">
        <v>33</v>
      </c>
      <c r="I7" s="19" t="s">
        <v>124</v>
      </c>
      <c r="J7" s="21" t="s">
        <v>122</v>
      </c>
      <c r="K7" s="19" t="s">
        <v>239</v>
      </c>
    </row>
    <row r="8" spans="1:11" ht="51" x14ac:dyDescent="0.25">
      <c r="A8" s="17" t="s">
        <v>35</v>
      </c>
      <c r="B8" s="17" t="s">
        <v>15</v>
      </c>
      <c r="C8" s="18" t="s">
        <v>30</v>
      </c>
      <c r="D8" s="19" t="s">
        <v>36</v>
      </c>
      <c r="E8" s="20" t="s">
        <v>32</v>
      </c>
      <c r="F8" s="17" t="s">
        <v>33</v>
      </c>
      <c r="G8" s="17" t="s">
        <v>33</v>
      </c>
      <c r="H8" s="17" t="s">
        <v>33</v>
      </c>
      <c r="I8" s="19" t="s">
        <v>240</v>
      </c>
      <c r="J8" s="21" t="s">
        <v>122</v>
      </c>
      <c r="K8" s="19" t="s">
        <v>37</v>
      </c>
    </row>
    <row r="9" spans="1:11" ht="76.5" x14ac:dyDescent="0.25">
      <c r="A9" s="17" t="s">
        <v>35</v>
      </c>
      <c r="B9" s="17" t="s">
        <v>15</v>
      </c>
      <c r="C9" s="18" t="s">
        <v>30</v>
      </c>
      <c r="D9" s="19" t="s">
        <v>38</v>
      </c>
      <c r="E9" s="20" t="s">
        <v>32</v>
      </c>
      <c r="F9" s="17" t="s">
        <v>33</v>
      </c>
      <c r="G9" s="17" t="s">
        <v>33</v>
      </c>
      <c r="H9" s="17" t="s">
        <v>33</v>
      </c>
      <c r="I9" s="19" t="s">
        <v>39</v>
      </c>
      <c r="J9" s="21">
        <v>45322</v>
      </c>
      <c r="K9" s="19" t="s">
        <v>40</v>
      </c>
    </row>
    <row r="10" spans="1:11" ht="51" x14ac:dyDescent="0.25">
      <c r="A10" s="17" t="s">
        <v>41</v>
      </c>
      <c r="B10" s="17" t="s">
        <v>15</v>
      </c>
      <c r="C10" s="18" t="s">
        <v>30</v>
      </c>
      <c r="D10" s="19" t="s">
        <v>42</v>
      </c>
      <c r="E10" s="20" t="s">
        <v>32</v>
      </c>
      <c r="F10" s="17" t="s">
        <v>33</v>
      </c>
      <c r="G10" s="17" t="s">
        <v>33</v>
      </c>
      <c r="H10" s="17" t="s">
        <v>33</v>
      </c>
      <c r="I10" s="19" t="s">
        <v>43</v>
      </c>
      <c r="J10" s="21" t="s">
        <v>44</v>
      </c>
      <c r="K10" s="19" t="s">
        <v>45</v>
      </c>
    </row>
    <row r="11" spans="1:11" ht="51" x14ac:dyDescent="0.25">
      <c r="A11" s="27" t="s">
        <v>46</v>
      </c>
      <c r="B11" s="17" t="s">
        <v>15</v>
      </c>
      <c r="C11" s="18" t="s">
        <v>30</v>
      </c>
      <c r="D11" s="19" t="s">
        <v>47</v>
      </c>
      <c r="E11" s="20" t="s">
        <v>32</v>
      </c>
      <c r="F11" s="17" t="s">
        <v>33</v>
      </c>
      <c r="G11" s="17" t="s">
        <v>33</v>
      </c>
      <c r="H11" s="17" t="s">
        <v>33</v>
      </c>
      <c r="I11" s="19" t="s">
        <v>48</v>
      </c>
      <c r="J11" s="21" t="s">
        <v>49</v>
      </c>
      <c r="K11" s="19" t="s">
        <v>50</v>
      </c>
    </row>
    <row r="12" spans="1:11" ht="51" x14ac:dyDescent="0.25">
      <c r="A12" s="17" t="s">
        <v>51</v>
      </c>
      <c r="B12" s="17" t="s">
        <v>52</v>
      </c>
      <c r="C12" s="17" t="s">
        <v>53</v>
      </c>
      <c r="D12" s="19" t="s">
        <v>241</v>
      </c>
      <c r="E12" s="20" t="s">
        <v>32</v>
      </c>
      <c r="F12" s="17" t="s">
        <v>33</v>
      </c>
      <c r="G12" s="17" t="s">
        <v>33</v>
      </c>
      <c r="H12" s="17" t="s">
        <v>33</v>
      </c>
      <c r="I12" s="19" t="s">
        <v>242</v>
      </c>
      <c r="J12" s="23" t="s">
        <v>114</v>
      </c>
      <c r="K12" s="19" t="s">
        <v>243</v>
      </c>
    </row>
    <row r="13" spans="1:11" ht="63.75" x14ac:dyDescent="0.25">
      <c r="A13" s="27" t="s">
        <v>23</v>
      </c>
      <c r="B13" s="17" t="s">
        <v>52</v>
      </c>
      <c r="C13" s="18" t="s">
        <v>53</v>
      </c>
      <c r="D13" s="19" t="s">
        <v>54</v>
      </c>
      <c r="E13" s="20" t="s">
        <v>32</v>
      </c>
      <c r="F13" s="24" t="s">
        <v>33</v>
      </c>
      <c r="G13" s="17" t="s">
        <v>33</v>
      </c>
      <c r="H13" s="17" t="s">
        <v>33</v>
      </c>
      <c r="I13" s="83" t="s">
        <v>55</v>
      </c>
      <c r="J13" s="23" t="s">
        <v>114</v>
      </c>
      <c r="K13" s="19" t="s">
        <v>56</v>
      </c>
    </row>
    <row r="14" spans="1:11" ht="76.5" x14ac:dyDescent="0.25">
      <c r="A14" s="82" t="s">
        <v>51</v>
      </c>
      <c r="B14" s="27" t="s">
        <v>52</v>
      </c>
      <c r="C14" s="18" t="s">
        <v>53</v>
      </c>
      <c r="D14" s="25" t="s">
        <v>57</v>
      </c>
      <c r="E14" s="26" t="s">
        <v>32</v>
      </c>
      <c r="F14" s="17" t="s">
        <v>33</v>
      </c>
      <c r="G14" s="27" t="s">
        <v>33</v>
      </c>
      <c r="H14" s="27" t="s">
        <v>33</v>
      </c>
      <c r="I14" s="25" t="s">
        <v>58</v>
      </c>
      <c r="J14" s="28" t="s">
        <v>120</v>
      </c>
      <c r="K14" s="25" t="s">
        <v>59</v>
      </c>
    </row>
    <row r="15" spans="1:11" ht="89.25" x14ac:dyDescent="0.25">
      <c r="A15" s="82" t="s">
        <v>60</v>
      </c>
      <c r="B15" s="27" t="s">
        <v>52</v>
      </c>
      <c r="C15" s="18" t="s">
        <v>53</v>
      </c>
      <c r="D15" s="25" t="s">
        <v>61</v>
      </c>
      <c r="E15" s="26" t="s">
        <v>32</v>
      </c>
      <c r="F15" s="17" t="s">
        <v>33</v>
      </c>
      <c r="G15" s="27" t="s">
        <v>33</v>
      </c>
      <c r="H15" s="27" t="s">
        <v>33</v>
      </c>
      <c r="I15" s="83" t="s">
        <v>62</v>
      </c>
      <c r="J15" s="28" t="s">
        <v>121</v>
      </c>
      <c r="K15" s="25" t="s">
        <v>63</v>
      </c>
    </row>
    <row r="16" spans="1:11" ht="51" x14ac:dyDescent="0.25">
      <c r="A16" s="27" t="s">
        <v>23</v>
      </c>
      <c r="B16" s="27" t="s">
        <v>64</v>
      </c>
      <c r="C16" s="18" t="s">
        <v>65</v>
      </c>
      <c r="D16" s="25" t="s">
        <v>66</v>
      </c>
      <c r="E16" s="26" t="s">
        <v>32</v>
      </c>
      <c r="F16" s="17" t="s">
        <v>33</v>
      </c>
      <c r="G16" s="27" t="s">
        <v>33</v>
      </c>
      <c r="H16" s="27" t="s">
        <v>33</v>
      </c>
      <c r="I16" s="25" t="s">
        <v>67</v>
      </c>
      <c r="J16" s="30" t="s">
        <v>119</v>
      </c>
      <c r="K16" s="25" t="s">
        <v>68</v>
      </c>
    </row>
    <row r="17" spans="1:11" ht="76.5" x14ac:dyDescent="0.25">
      <c r="A17" s="17" t="s">
        <v>60</v>
      </c>
      <c r="B17" s="17" t="s">
        <v>64</v>
      </c>
      <c r="C17" s="18" t="s">
        <v>65</v>
      </c>
      <c r="D17" s="19" t="s">
        <v>70</v>
      </c>
      <c r="E17" s="20" t="s">
        <v>32</v>
      </c>
      <c r="F17" s="31">
        <v>0</v>
      </c>
      <c r="G17" s="17" t="s">
        <v>33</v>
      </c>
      <c r="H17" s="17" t="s">
        <v>33</v>
      </c>
      <c r="I17" s="19" t="s">
        <v>71</v>
      </c>
      <c r="J17" s="21" t="s">
        <v>117</v>
      </c>
      <c r="K17" s="19" t="s">
        <v>72</v>
      </c>
    </row>
    <row r="18" spans="1:11" ht="51" x14ac:dyDescent="0.25">
      <c r="A18" s="27" t="s">
        <v>51</v>
      </c>
      <c r="B18" s="27" t="s">
        <v>64</v>
      </c>
      <c r="C18" s="18" t="s">
        <v>65</v>
      </c>
      <c r="D18" s="25" t="s">
        <v>73</v>
      </c>
      <c r="E18" s="26" t="s">
        <v>32</v>
      </c>
      <c r="F18" s="17" t="s">
        <v>33</v>
      </c>
      <c r="G18" s="27" t="s">
        <v>33</v>
      </c>
      <c r="H18" s="27" t="s">
        <v>33</v>
      </c>
      <c r="I18" s="25" t="s">
        <v>74</v>
      </c>
      <c r="J18" s="30" t="s">
        <v>118</v>
      </c>
      <c r="K18" s="25" t="s">
        <v>75</v>
      </c>
    </row>
    <row r="19" spans="1:11" ht="51" x14ac:dyDescent="0.25">
      <c r="A19" s="27" t="s">
        <v>60</v>
      </c>
      <c r="B19" s="27" t="s">
        <v>64</v>
      </c>
      <c r="C19" s="18" t="s">
        <v>65</v>
      </c>
      <c r="D19" s="25" t="s">
        <v>76</v>
      </c>
      <c r="E19" s="26" t="s">
        <v>32</v>
      </c>
      <c r="F19" s="31">
        <v>0</v>
      </c>
      <c r="G19" s="27" t="s">
        <v>33</v>
      </c>
      <c r="H19" s="27" t="s">
        <v>33</v>
      </c>
      <c r="I19" s="25" t="s">
        <v>77</v>
      </c>
      <c r="J19" s="30" t="s">
        <v>117</v>
      </c>
      <c r="K19" s="25" t="s">
        <v>78</v>
      </c>
    </row>
    <row r="20" spans="1:11" ht="89.25" x14ac:dyDescent="0.25">
      <c r="A20" s="27" t="s">
        <v>35</v>
      </c>
      <c r="B20" s="27" t="s">
        <v>64</v>
      </c>
      <c r="C20" s="18" t="s">
        <v>65</v>
      </c>
      <c r="D20" s="25" t="s">
        <v>79</v>
      </c>
      <c r="E20" s="26" t="s">
        <v>32</v>
      </c>
      <c r="F20" s="24" t="s">
        <v>33</v>
      </c>
      <c r="G20" s="27" t="s">
        <v>33</v>
      </c>
      <c r="H20" s="27" t="s">
        <v>33</v>
      </c>
      <c r="I20" s="25" t="s">
        <v>80</v>
      </c>
      <c r="J20" s="33" t="s">
        <v>116</v>
      </c>
      <c r="K20" s="25" t="s">
        <v>81</v>
      </c>
    </row>
    <row r="21" spans="1:11" ht="76.5" x14ac:dyDescent="0.25">
      <c r="A21" s="27" t="s">
        <v>23</v>
      </c>
      <c r="B21" s="17" t="s">
        <v>52</v>
      </c>
      <c r="C21" s="18" t="s">
        <v>53</v>
      </c>
      <c r="D21" s="25" t="s">
        <v>82</v>
      </c>
      <c r="E21" s="26" t="s">
        <v>32</v>
      </c>
      <c r="F21" s="24" t="s">
        <v>33</v>
      </c>
      <c r="G21" s="27" t="s">
        <v>33</v>
      </c>
      <c r="H21" s="27" t="s">
        <v>33</v>
      </c>
      <c r="I21" s="25" t="s">
        <v>272</v>
      </c>
      <c r="J21" s="34" t="s">
        <v>115</v>
      </c>
      <c r="K21" s="25" t="s">
        <v>83</v>
      </c>
    </row>
    <row r="22" spans="1:11" ht="75" x14ac:dyDescent="0.25">
      <c r="A22" s="35" t="s">
        <v>85</v>
      </c>
      <c r="B22" s="35" t="s">
        <v>15</v>
      </c>
      <c r="C22" s="54" t="s">
        <v>86</v>
      </c>
      <c r="D22" s="72" t="s">
        <v>125</v>
      </c>
      <c r="E22" s="55" t="s">
        <v>32</v>
      </c>
      <c r="F22" s="60">
        <v>44342686.001238398</v>
      </c>
      <c r="G22" s="55" t="s">
        <v>25</v>
      </c>
      <c r="H22" s="35" t="s">
        <v>33</v>
      </c>
      <c r="I22" s="54" t="s">
        <v>171</v>
      </c>
      <c r="J22" s="54" t="s">
        <v>114</v>
      </c>
      <c r="K22" s="54" t="s">
        <v>219</v>
      </c>
    </row>
    <row r="23" spans="1:11" ht="75" x14ac:dyDescent="0.25">
      <c r="A23" s="35" t="s">
        <v>85</v>
      </c>
      <c r="B23" s="35" t="s">
        <v>15</v>
      </c>
      <c r="C23" s="54" t="s">
        <v>86</v>
      </c>
      <c r="D23" s="72" t="s">
        <v>244</v>
      </c>
      <c r="E23" s="55" t="s">
        <v>32</v>
      </c>
      <c r="F23" s="59">
        <v>68823041.004948199</v>
      </c>
      <c r="G23" s="55" t="s">
        <v>25</v>
      </c>
      <c r="H23" s="35" t="s">
        <v>33</v>
      </c>
      <c r="I23" s="54" t="s">
        <v>174</v>
      </c>
      <c r="J23" s="54" t="s">
        <v>114</v>
      </c>
      <c r="K23" s="54" t="s">
        <v>220</v>
      </c>
    </row>
    <row r="24" spans="1:11" ht="150" x14ac:dyDescent="0.25">
      <c r="A24" s="35" t="s">
        <v>85</v>
      </c>
      <c r="B24" s="35" t="s">
        <v>15</v>
      </c>
      <c r="C24" s="54" t="s">
        <v>86</v>
      </c>
      <c r="D24" s="72" t="s">
        <v>245</v>
      </c>
      <c r="E24" s="55"/>
      <c r="F24" s="60">
        <v>74619336.997385293</v>
      </c>
      <c r="G24" s="55" t="s">
        <v>25</v>
      </c>
      <c r="H24" s="35" t="s">
        <v>33</v>
      </c>
      <c r="I24" s="54" t="s">
        <v>174</v>
      </c>
      <c r="J24" s="54" t="s">
        <v>114</v>
      </c>
      <c r="K24" s="54" t="s">
        <v>220</v>
      </c>
    </row>
    <row r="25" spans="1:11" ht="120" x14ac:dyDescent="0.25">
      <c r="A25" s="35" t="s">
        <v>85</v>
      </c>
      <c r="B25" s="82"/>
      <c r="C25" s="54" t="s">
        <v>86</v>
      </c>
      <c r="D25" s="72" t="s">
        <v>126</v>
      </c>
      <c r="E25" s="55" t="s">
        <v>32</v>
      </c>
      <c r="F25" s="60">
        <v>145224057.00284201</v>
      </c>
      <c r="G25" s="55" t="s">
        <v>25</v>
      </c>
      <c r="H25" s="35" t="s">
        <v>33</v>
      </c>
      <c r="I25" s="54" t="s">
        <v>175</v>
      </c>
      <c r="J25" s="54" t="s">
        <v>114</v>
      </c>
      <c r="K25" s="54" t="s">
        <v>220</v>
      </c>
    </row>
    <row r="26" spans="1:11" ht="120" x14ac:dyDescent="0.25">
      <c r="A26" s="35" t="s">
        <v>85</v>
      </c>
      <c r="B26" s="35" t="s">
        <v>15</v>
      </c>
      <c r="C26" s="54" t="s">
        <v>86</v>
      </c>
      <c r="D26" s="72" t="s">
        <v>127</v>
      </c>
      <c r="E26" s="55" t="s">
        <v>32</v>
      </c>
      <c r="F26" s="60">
        <v>100241744.00478999</v>
      </c>
      <c r="G26" s="55" t="s">
        <v>25</v>
      </c>
      <c r="H26" s="35" t="s">
        <v>33</v>
      </c>
      <c r="I26" s="54" t="s">
        <v>176</v>
      </c>
      <c r="J26" s="54" t="s">
        <v>114</v>
      </c>
      <c r="K26" s="54" t="s">
        <v>221</v>
      </c>
    </row>
    <row r="27" spans="1:11" ht="105" x14ac:dyDescent="0.25">
      <c r="A27" s="35" t="s">
        <v>85</v>
      </c>
      <c r="B27" s="35" t="s">
        <v>15</v>
      </c>
      <c r="C27" s="54" t="s">
        <v>86</v>
      </c>
      <c r="D27" s="72" t="s">
        <v>128</v>
      </c>
      <c r="E27" s="55" t="s">
        <v>32</v>
      </c>
      <c r="F27" s="60">
        <v>68823041.004948199</v>
      </c>
      <c r="G27" s="55" t="s">
        <v>25</v>
      </c>
      <c r="H27" s="35" t="s">
        <v>33</v>
      </c>
      <c r="I27" s="54" t="s">
        <v>177</v>
      </c>
      <c r="J27" s="54" t="s">
        <v>114</v>
      </c>
      <c r="K27" s="54" t="s">
        <v>221</v>
      </c>
    </row>
    <row r="28" spans="1:11" ht="78.75" x14ac:dyDescent="0.25">
      <c r="A28" s="35" t="s">
        <v>85</v>
      </c>
      <c r="B28" s="35" t="s">
        <v>15</v>
      </c>
      <c r="C28" s="54" t="s">
        <v>86</v>
      </c>
      <c r="D28" s="73" t="s">
        <v>129</v>
      </c>
      <c r="E28" s="55" t="s">
        <v>32</v>
      </c>
      <c r="F28" s="60">
        <v>266672709.996674</v>
      </c>
      <c r="G28" s="55" t="s">
        <v>25</v>
      </c>
      <c r="H28" s="35" t="s">
        <v>33</v>
      </c>
      <c r="I28" s="54" t="s">
        <v>178</v>
      </c>
      <c r="J28" s="54" t="s">
        <v>114</v>
      </c>
      <c r="K28" s="54" t="s">
        <v>221</v>
      </c>
    </row>
    <row r="29" spans="1:11" ht="105" x14ac:dyDescent="0.25">
      <c r="A29" s="35" t="s">
        <v>85</v>
      </c>
      <c r="B29" s="35" t="s">
        <v>15</v>
      </c>
      <c r="C29" s="54" t="s">
        <v>86</v>
      </c>
      <c r="D29" s="73" t="s">
        <v>130</v>
      </c>
      <c r="E29" s="55" t="s">
        <v>32</v>
      </c>
      <c r="F29" s="60">
        <v>93160588.003427193</v>
      </c>
      <c r="G29" s="55" t="s">
        <v>25</v>
      </c>
      <c r="H29" s="35" t="s">
        <v>33</v>
      </c>
      <c r="I29" s="54" t="s">
        <v>179</v>
      </c>
      <c r="J29" s="54" t="s">
        <v>114</v>
      </c>
      <c r="K29" s="54" t="s">
        <v>221</v>
      </c>
    </row>
    <row r="30" spans="1:11" ht="90" x14ac:dyDescent="0.25">
      <c r="A30" s="35" t="s">
        <v>85</v>
      </c>
      <c r="B30" s="35" t="s">
        <v>15</v>
      </c>
      <c r="C30" s="54" t="s">
        <v>86</v>
      </c>
      <c r="D30" s="72" t="s">
        <v>131</v>
      </c>
      <c r="E30" s="55" t="s">
        <v>32</v>
      </c>
      <c r="F30" s="60">
        <v>68823041.004948199</v>
      </c>
      <c r="G30" s="55" t="s">
        <v>25</v>
      </c>
      <c r="H30" s="35" t="s">
        <v>33</v>
      </c>
      <c r="I30" s="54" t="s">
        <v>180</v>
      </c>
      <c r="J30" s="54" t="s">
        <v>114</v>
      </c>
      <c r="K30" s="54" t="s">
        <v>221</v>
      </c>
    </row>
    <row r="31" spans="1:11" ht="78.75" x14ac:dyDescent="0.25">
      <c r="A31" s="35" t="s">
        <v>85</v>
      </c>
      <c r="B31" s="35" t="s">
        <v>15</v>
      </c>
      <c r="C31" s="54" t="s">
        <v>86</v>
      </c>
      <c r="D31" s="72" t="s">
        <v>132</v>
      </c>
      <c r="E31" s="55" t="s">
        <v>32</v>
      </c>
      <c r="F31" s="60">
        <v>77799940</v>
      </c>
      <c r="G31" s="55" t="s">
        <v>25</v>
      </c>
      <c r="H31" s="35" t="s">
        <v>33</v>
      </c>
      <c r="I31" s="54" t="s">
        <v>181</v>
      </c>
      <c r="J31" s="54" t="s">
        <v>114</v>
      </c>
      <c r="K31" s="54" t="s">
        <v>221</v>
      </c>
    </row>
    <row r="32" spans="1:11" ht="78.75" x14ac:dyDescent="0.25">
      <c r="A32" s="35" t="s">
        <v>85</v>
      </c>
      <c r="B32" s="35" t="s">
        <v>15</v>
      </c>
      <c r="C32" s="54" t="s">
        <v>86</v>
      </c>
      <c r="D32" s="72" t="s">
        <v>133</v>
      </c>
      <c r="E32" s="55" t="s">
        <v>32</v>
      </c>
      <c r="F32" s="60">
        <v>54550000</v>
      </c>
      <c r="G32" s="55" t="s">
        <v>25</v>
      </c>
      <c r="H32" s="35" t="s">
        <v>33</v>
      </c>
      <c r="I32" s="54" t="s">
        <v>182</v>
      </c>
      <c r="J32" s="54" t="s">
        <v>114</v>
      </c>
      <c r="K32" s="54" t="s">
        <v>221</v>
      </c>
    </row>
    <row r="33" spans="1:11" ht="78.75" x14ac:dyDescent="0.25">
      <c r="A33" s="35" t="s">
        <v>85</v>
      </c>
      <c r="B33" s="35" t="s">
        <v>15</v>
      </c>
      <c r="C33" s="54" t="s">
        <v>86</v>
      </c>
      <c r="D33" s="72" t="s">
        <v>134</v>
      </c>
      <c r="E33" s="55" t="s">
        <v>32</v>
      </c>
      <c r="F33" s="60">
        <v>697351956</v>
      </c>
      <c r="G33" s="55" t="s">
        <v>25</v>
      </c>
      <c r="H33" s="35" t="s">
        <v>33</v>
      </c>
      <c r="I33" s="54" t="s">
        <v>183</v>
      </c>
      <c r="J33" s="54" t="s">
        <v>114</v>
      </c>
      <c r="K33" s="54" t="s">
        <v>221</v>
      </c>
    </row>
    <row r="34" spans="1:11" ht="78.75" x14ac:dyDescent="0.25">
      <c r="A34" s="35" t="s">
        <v>85</v>
      </c>
      <c r="B34" s="35" t="s">
        <v>15</v>
      </c>
      <c r="C34" s="54" t="s">
        <v>86</v>
      </c>
      <c r="D34" s="72" t="s">
        <v>135</v>
      </c>
      <c r="E34" s="55" t="s">
        <v>32</v>
      </c>
      <c r="F34" s="60">
        <v>60292432</v>
      </c>
      <c r="G34" s="55" t="s">
        <v>25</v>
      </c>
      <c r="H34" s="35" t="s">
        <v>33</v>
      </c>
      <c r="I34" s="54" t="s">
        <v>184</v>
      </c>
      <c r="J34" s="54" t="s">
        <v>114</v>
      </c>
      <c r="K34" s="54" t="s">
        <v>221</v>
      </c>
    </row>
    <row r="35" spans="1:11" ht="90" x14ac:dyDescent="0.25">
      <c r="A35" s="35" t="s">
        <v>85</v>
      </c>
      <c r="B35" s="35" t="s">
        <v>15</v>
      </c>
      <c r="C35" s="54" t="s">
        <v>86</v>
      </c>
      <c r="D35" s="72" t="s">
        <v>136</v>
      </c>
      <c r="E35" s="55" t="s">
        <v>32</v>
      </c>
      <c r="F35" s="60">
        <v>368594397</v>
      </c>
      <c r="G35" s="55" t="s">
        <v>25</v>
      </c>
      <c r="H35" s="35" t="s">
        <v>33</v>
      </c>
      <c r="I35" s="54" t="s">
        <v>185</v>
      </c>
      <c r="J35" s="54" t="s">
        <v>114</v>
      </c>
      <c r="K35" s="54" t="s">
        <v>221</v>
      </c>
    </row>
    <row r="36" spans="1:11" ht="78.75" x14ac:dyDescent="0.25">
      <c r="A36" s="35" t="s">
        <v>85</v>
      </c>
      <c r="B36" s="35" t="s">
        <v>15</v>
      </c>
      <c r="C36" s="54" t="s">
        <v>86</v>
      </c>
      <c r="D36" s="72" t="s">
        <v>137</v>
      </c>
      <c r="E36" s="55" t="s">
        <v>32</v>
      </c>
      <c r="F36" s="60">
        <v>382610686</v>
      </c>
      <c r="G36" s="55" t="s">
        <v>25</v>
      </c>
      <c r="H36" s="35" t="s">
        <v>33</v>
      </c>
      <c r="I36" s="54" t="s">
        <v>186</v>
      </c>
      <c r="J36" s="54" t="s">
        <v>114</v>
      </c>
      <c r="K36" s="54" t="s">
        <v>221</v>
      </c>
    </row>
    <row r="37" spans="1:11" ht="78.75" x14ac:dyDescent="0.25">
      <c r="A37" s="35" t="s">
        <v>85</v>
      </c>
      <c r="B37" s="35" t="s">
        <v>15</v>
      </c>
      <c r="C37" s="54" t="s">
        <v>86</v>
      </c>
      <c r="D37" s="72" t="s">
        <v>138</v>
      </c>
      <c r="E37" s="55" t="s">
        <v>32</v>
      </c>
      <c r="F37" s="60">
        <v>31906581.999000002</v>
      </c>
      <c r="G37" s="55" t="s">
        <v>25</v>
      </c>
      <c r="H37" s="35" t="s">
        <v>33</v>
      </c>
      <c r="I37" s="54" t="s">
        <v>173</v>
      </c>
      <c r="J37" s="54" t="s">
        <v>114</v>
      </c>
      <c r="K37" s="54" t="s">
        <v>221</v>
      </c>
    </row>
    <row r="38" spans="1:11" ht="78.75" x14ac:dyDescent="0.25">
      <c r="A38" s="35" t="s">
        <v>85</v>
      </c>
      <c r="B38" s="35" t="s">
        <v>15</v>
      </c>
      <c r="C38" s="54" t="s">
        <v>86</v>
      </c>
      <c r="D38" s="72" t="s">
        <v>139</v>
      </c>
      <c r="E38" s="55" t="s">
        <v>32</v>
      </c>
      <c r="F38" s="59">
        <v>35271006</v>
      </c>
      <c r="G38" s="55" t="s">
        <v>25</v>
      </c>
      <c r="H38" s="35" t="s">
        <v>33</v>
      </c>
      <c r="I38" s="55" t="s">
        <v>172</v>
      </c>
      <c r="J38" s="54" t="s">
        <v>114</v>
      </c>
      <c r="K38" s="54" t="s">
        <v>221</v>
      </c>
    </row>
    <row r="39" spans="1:11" ht="78.75" x14ac:dyDescent="0.25">
      <c r="A39" s="35" t="s">
        <v>85</v>
      </c>
      <c r="B39" s="35" t="s">
        <v>15</v>
      </c>
      <c r="C39" s="54" t="s">
        <v>86</v>
      </c>
      <c r="D39" s="72" t="s">
        <v>140</v>
      </c>
      <c r="E39" s="55" t="s">
        <v>32</v>
      </c>
      <c r="F39" s="60">
        <v>33817509</v>
      </c>
      <c r="G39" s="55" t="s">
        <v>25</v>
      </c>
      <c r="H39" s="35" t="s">
        <v>33</v>
      </c>
      <c r="I39" s="55" t="s">
        <v>187</v>
      </c>
      <c r="J39" s="54" t="s">
        <v>114</v>
      </c>
      <c r="K39" s="54" t="s">
        <v>221</v>
      </c>
    </row>
    <row r="40" spans="1:11" ht="78.75" x14ac:dyDescent="0.25">
      <c r="A40" s="35" t="s">
        <v>85</v>
      </c>
      <c r="B40" s="35" t="s">
        <v>15</v>
      </c>
      <c r="C40" s="54" t="s">
        <v>86</v>
      </c>
      <c r="D40" s="72" t="s">
        <v>141</v>
      </c>
      <c r="E40" s="55" t="s">
        <v>32</v>
      </c>
      <c r="F40" s="60">
        <v>5726664</v>
      </c>
      <c r="G40" s="55" t="s">
        <v>25</v>
      </c>
      <c r="H40" s="35" t="s">
        <v>33</v>
      </c>
      <c r="I40" s="55" t="s">
        <v>188</v>
      </c>
      <c r="J40" s="54" t="s">
        <v>114</v>
      </c>
      <c r="K40" s="54" t="s">
        <v>221</v>
      </c>
    </row>
    <row r="41" spans="1:11" ht="63" x14ac:dyDescent="0.25">
      <c r="A41" s="35" t="s">
        <v>85</v>
      </c>
      <c r="B41" s="35" t="s">
        <v>15</v>
      </c>
      <c r="C41" s="54" t="s">
        <v>86</v>
      </c>
      <c r="D41" s="72" t="s">
        <v>142</v>
      </c>
      <c r="E41" s="55" t="s">
        <v>32</v>
      </c>
      <c r="F41" s="60">
        <v>57988259</v>
      </c>
      <c r="G41" s="55" t="s">
        <v>25</v>
      </c>
      <c r="H41" s="35" t="s">
        <v>33</v>
      </c>
      <c r="I41" s="55" t="s">
        <v>188</v>
      </c>
      <c r="J41" s="54" t="s">
        <v>114</v>
      </c>
      <c r="K41" s="54" t="s">
        <v>88</v>
      </c>
    </row>
    <row r="42" spans="1:11" ht="75" x14ac:dyDescent="0.25">
      <c r="A42" s="35" t="s">
        <v>85</v>
      </c>
      <c r="B42" s="35" t="s">
        <v>15</v>
      </c>
      <c r="C42" s="54" t="s">
        <v>86</v>
      </c>
      <c r="D42" s="73" t="s">
        <v>143</v>
      </c>
      <c r="E42" s="55" t="s">
        <v>32</v>
      </c>
      <c r="F42" s="60">
        <v>2323612</v>
      </c>
      <c r="G42" s="55" t="s">
        <v>25</v>
      </c>
      <c r="H42" s="35" t="s">
        <v>33</v>
      </c>
      <c r="I42" s="55" t="s">
        <v>189</v>
      </c>
      <c r="J42" s="54" t="s">
        <v>114</v>
      </c>
      <c r="K42" s="54" t="s">
        <v>222</v>
      </c>
    </row>
    <row r="43" spans="1:11" ht="75" x14ac:dyDescent="0.25">
      <c r="A43" s="35" t="s">
        <v>85</v>
      </c>
      <c r="B43" s="35" t="s">
        <v>15</v>
      </c>
      <c r="C43" s="54" t="s">
        <v>86</v>
      </c>
      <c r="D43" s="73" t="s">
        <v>144</v>
      </c>
      <c r="E43" s="55" t="s">
        <v>32</v>
      </c>
      <c r="F43" s="60">
        <v>31133227</v>
      </c>
      <c r="G43" s="55" t="s">
        <v>25</v>
      </c>
      <c r="H43" s="35" t="s">
        <v>33</v>
      </c>
      <c r="I43" s="55" t="s">
        <v>190</v>
      </c>
      <c r="J43" s="54" t="s">
        <v>114</v>
      </c>
      <c r="K43" s="54" t="s">
        <v>223</v>
      </c>
    </row>
    <row r="44" spans="1:11" ht="60" x14ac:dyDescent="0.25">
      <c r="A44" s="35" t="s">
        <v>85</v>
      </c>
      <c r="B44" s="35" t="s">
        <v>15</v>
      </c>
      <c r="C44" s="54" t="s">
        <v>86</v>
      </c>
      <c r="D44" s="73" t="s">
        <v>145</v>
      </c>
      <c r="E44" s="55" t="s">
        <v>32</v>
      </c>
      <c r="F44" s="60">
        <v>14184783</v>
      </c>
      <c r="G44" s="55" t="s">
        <v>25</v>
      </c>
      <c r="H44" s="35" t="s">
        <v>33</v>
      </c>
      <c r="I44" s="55" t="s">
        <v>191</v>
      </c>
      <c r="J44" s="54" t="s">
        <v>114</v>
      </c>
      <c r="K44" s="54" t="s">
        <v>87</v>
      </c>
    </row>
    <row r="45" spans="1:11" ht="75" x14ac:dyDescent="0.25">
      <c r="A45" s="35" t="s">
        <v>85</v>
      </c>
      <c r="B45" s="35" t="s">
        <v>15</v>
      </c>
      <c r="C45" s="54" t="s">
        <v>86</v>
      </c>
      <c r="D45" s="73" t="s">
        <v>146</v>
      </c>
      <c r="E45" s="55" t="s">
        <v>32</v>
      </c>
      <c r="F45" s="60">
        <v>46334924</v>
      </c>
      <c r="G45" s="55" t="s">
        <v>25</v>
      </c>
      <c r="H45" s="35" t="s">
        <v>33</v>
      </c>
      <c r="I45" s="55" t="s">
        <v>89</v>
      </c>
      <c r="J45" s="54" t="s">
        <v>114</v>
      </c>
      <c r="K45" s="54" t="s">
        <v>87</v>
      </c>
    </row>
    <row r="46" spans="1:11" ht="75" x14ac:dyDescent="0.25">
      <c r="A46" s="35" t="s">
        <v>85</v>
      </c>
      <c r="B46" s="35" t="s">
        <v>15</v>
      </c>
      <c r="C46" s="54" t="s">
        <v>86</v>
      </c>
      <c r="D46" s="73" t="s">
        <v>147</v>
      </c>
      <c r="E46" s="55" t="s">
        <v>17</v>
      </c>
      <c r="F46" s="60">
        <v>32730000</v>
      </c>
      <c r="G46" s="55" t="s">
        <v>25</v>
      </c>
      <c r="H46" s="35" t="s">
        <v>33</v>
      </c>
      <c r="I46" s="55" t="s">
        <v>188</v>
      </c>
      <c r="J46" s="54" t="s">
        <v>114</v>
      </c>
      <c r="K46" s="54" t="s">
        <v>88</v>
      </c>
    </row>
    <row r="47" spans="1:11" ht="90" x14ac:dyDescent="0.25">
      <c r="A47" s="35" t="s">
        <v>85</v>
      </c>
      <c r="B47" s="35" t="s">
        <v>15</v>
      </c>
      <c r="C47" s="54" t="s">
        <v>86</v>
      </c>
      <c r="D47" s="73" t="s">
        <v>148</v>
      </c>
      <c r="E47" s="55" t="s">
        <v>32</v>
      </c>
      <c r="F47" s="60">
        <v>3109350</v>
      </c>
      <c r="G47" s="55" t="s">
        <v>25</v>
      </c>
      <c r="H47" s="35" t="s">
        <v>33</v>
      </c>
      <c r="I47" s="55" t="s">
        <v>191</v>
      </c>
      <c r="J47" s="54" t="s">
        <v>114</v>
      </c>
      <c r="K47" s="54" t="s">
        <v>224</v>
      </c>
    </row>
    <row r="48" spans="1:11" ht="120" x14ac:dyDescent="0.25">
      <c r="A48" s="35" t="s">
        <v>85</v>
      </c>
      <c r="B48" s="17" t="s">
        <v>15</v>
      </c>
      <c r="C48" s="54" t="s">
        <v>86</v>
      </c>
      <c r="D48" s="72" t="s">
        <v>149</v>
      </c>
      <c r="E48" s="55" t="s">
        <v>32</v>
      </c>
      <c r="F48" s="60">
        <v>480675640</v>
      </c>
      <c r="G48" s="55" t="s">
        <v>25</v>
      </c>
      <c r="H48" s="17" t="s">
        <v>33</v>
      </c>
      <c r="I48" s="55" t="s">
        <v>192</v>
      </c>
      <c r="J48" s="54" t="s">
        <v>114</v>
      </c>
      <c r="K48" s="54"/>
    </row>
    <row r="49" spans="1:11" ht="105" x14ac:dyDescent="0.25">
      <c r="A49" s="17" t="s">
        <v>85</v>
      </c>
      <c r="B49" s="17" t="s">
        <v>15</v>
      </c>
      <c r="C49" s="54" t="s">
        <v>86</v>
      </c>
      <c r="D49" s="72" t="s">
        <v>150</v>
      </c>
      <c r="E49" s="55" t="s">
        <v>32</v>
      </c>
      <c r="F49" s="60">
        <v>100000</v>
      </c>
      <c r="G49" s="55" t="s">
        <v>25</v>
      </c>
      <c r="H49" s="17" t="s">
        <v>33</v>
      </c>
      <c r="I49" s="55" t="s">
        <v>193</v>
      </c>
      <c r="J49" s="54" t="s">
        <v>114</v>
      </c>
      <c r="K49" s="54" t="s">
        <v>225</v>
      </c>
    </row>
    <row r="50" spans="1:11" ht="120" x14ac:dyDescent="0.25">
      <c r="A50" s="27" t="s">
        <v>85</v>
      </c>
      <c r="B50" s="27" t="s">
        <v>94</v>
      </c>
      <c r="C50" s="54" t="s">
        <v>86</v>
      </c>
      <c r="D50" s="72" t="s">
        <v>151</v>
      </c>
      <c r="E50" s="55" t="s">
        <v>32</v>
      </c>
      <c r="F50" s="60">
        <v>607256035</v>
      </c>
      <c r="G50" s="55" t="s">
        <v>25</v>
      </c>
      <c r="H50" s="27" t="s">
        <v>33</v>
      </c>
      <c r="I50" s="55" t="s">
        <v>188</v>
      </c>
      <c r="J50" s="54" t="s">
        <v>114</v>
      </c>
      <c r="K50" s="54" t="s">
        <v>88</v>
      </c>
    </row>
    <row r="51" spans="1:11" ht="60" x14ac:dyDescent="0.25">
      <c r="A51" s="27" t="s">
        <v>85</v>
      </c>
      <c r="B51" s="27" t="s">
        <v>94</v>
      </c>
      <c r="C51" s="54" t="s">
        <v>86</v>
      </c>
      <c r="D51" s="72" t="s">
        <v>152</v>
      </c>
      <c r="E51" s="55" t="s">
        <v>32</v>
      </c>
      <c r="F51" s="60">
        <v>133200000</v>
      </c>
      <c r="G51" s="55" t="s">
        <v>25</v>
      </c>
      <c r="H51" s="27" t="s">
        <v>33</v>
      </c>
      <c r="I51" s="55" t="s">
        <v>194</v>
      </c>
      <c r="J51" s="54" t="s">
        <v>114</v>
      </c>
      <c r="K51" s="54" t="s">
        <v>226</v>
      </c>
    </row>
    <row r="52" spans="1:11" ht="75" x14ac:dyDescent="0.25">
      <c r="A52" s="27" t="s">
        <v>85</v>
      </c>
      <c r="B52" s="27" t="s">
        <v>94</v>
      </c>
      <c r="C52" s="54" t="s">
        <v>86</v>
      </c>
      <c r="D52" s="72" t="s">
        <v>246</v>
      </c>
      <c r="E52" s="55" t="s">
        <v>32</v>
      </c>
      <c r="F52" s="60">
        <v>1079670</v>
      </c>
      <c r="G52" s="55" t="s">
        <v>25</v>
      </c>
      <c r="H52" s="27" t="s">
        <v>33</v>
      </c>
      <c r="I52" s="55" t="s">
        <v>195</v>
      </c>
      <c r="J52" s="54" t="s">
        <v>114</v>
      </c>
      <c r="K52" s="54" t="s">
        <v>227</v>
      </c>
    </row>
    <row r="53" spans="1:11" ht="60" x14ac:dyDescent="0.25">
      <c r="A53" s="27" t="s">
        <v>85</v>
      </c>
      <c r="B53" s="27" t="s">
        <v>94</v>
      </c>
      <c r="C53" s="54" t="s">
        <v>86</v>
      </c>
      <c r="D53" s="72" t="s">
        <v>153</v>
      </c>
      <c r="E53" s="55" t="s">
        <v>32</v>
      </c>
      <c r="F53" s="60">
        <v>2496612</v>
      </c>
      <c r="G53" s="55" t="s">
        <v>25</v>
      </c>
      <c r="H53" s="27" t="s">
        <v>33</v>
      </c>
      <c r="I53" s="55" t="s">
        <v>196</v>
      </c>
      <c r="J53" s="54" t="s">
        <v>114</v>
      </c>
      <c r="K53" s="54" t="s">
        <v>228</v>
      </c>
    </row>
    <row r="54" spans="1:11" ht="75" x14ac:dyDescent="0.25">
      <c r="A54" s="27" t="s">
        <v>85</v>
      </c>
      <c r="B54" s="27" t="s">
        <v>94</v>
      </c>
      <c r="C54" s="54" t="s">
        <v>86</v>
      </c>
      <c r="D54" s="72" t="s">
        <v>154</v>
      </c>
      <c r="E54" s="55" t="s">
        <v>32</v>
      </c>
      <c r="F54" s="60">
        <v>38855223</v>
      </c>
      <c r="G54" s="55" t="s">
        <v>25</v>
      </c>
      <c r="H54" s="27" t="s">
        <v>33</v>
      </c>
      <c r="I54" s="55" t="s">
        <v>197</v>
      </c>
      <c r="J54" s="54" t="s">
        <v>95</v>
      </c>
      <c r="K54" s="54" t="s">
        <v>229</v>
      </c>
    </row>
    <row r="55" spans="1:11" ht="75" x14ac:dyDescent="0.25">
      <c r="A55" s="27" t="s">
        <v>85</v>
      </c>
      <c r="B55" s="27" t="s">
        <v>94</v>
      </c>
      <c r="C55" s="54" t="s">
        <v>86</v>
      </c>
      <c r="D55" s="72" t="s">
        <v>155</v>
      </c>
      <c r="E55" s="55" t="s">
        <v>32</v>
      </c>
      <c r="F55" s="60">
        <v>2000000</v>
      </c>
      <c r="G55" s="55" t="s">
        <v>25</v>
      </c>
      <c r="H55" s="27" t="s">
        <v>33</v>
      </c>
      <c r="I55" s="55" t="s">
        <v>198</v>
      </c>
      <c r="J55" s="54" t="s">
        <v>95</v>
      </c>
      <c r="K55" s="54" t="s">
        <v>230</v>
      </c>
    </row>
    <row r="56" spans="1:11" ht="75" x14ac:dyDescent="0.25">
      <c r="A56" s="27" t="s">
        <v>85</v>
      </c>
      <c r="B56" s="27" t="s">
        <v>94</v>
      </c>
      <c r="C56" s="84" t="s">
        <v>86</v>
      </c>
      <c r="D56" s="74" t="s">
        <v>156</v>
      </c>
      <c r="E56" s="55" t="s">
        <v>32</v>
      </c>
      <c r="F56" s="60">
        <v>10000000</v>
      </c>
      <c r="G56" s="75" t="s">
        <v>247</v>
      </c>
      <c r="H56" s="75" t="s">
        <v>25</v>
      </c>
      <c r="I56" s="60">
        <v>10000000</v>
      </c>
      <c r="J56" s="54" t="s">
        <v>214</v>
      </c>
      <c r="K56" s="54" t="s">
        <v>255</v>
      </c>
    </row>
    <row r="57" spans="1:11" ht="90" x14ac:dyDescent="0.25">
      <c r="A57" s="27"/>
      <c r="B57" s="27"/>
      <c r="C57" s="84"/>
      <c r="D57" s="74" t="s">
        <v>157</v>
      </c>
      <c r="E57" s="55" t="s">
        <v>32</v>
      </c>
      <c r="F57" s="60">
        <v>31244430</v>
      </c>
      <c r="G57" s="75" t="s">
        <v>247</v>
      </c>
      <c r="H57" s="75" t="s">
        <v>25</v>
      </c>
      <c r="I57" s="60">
        <v>31244430</v>
      </c>
      <c r="J57" s="54"/>
      <c r="K57" s="54" t="s">
        <v>223</v>
      </c>
    </row>
    <row r="58" spans="1:11" ht="60" x14ac:dyDescent="0.25">
      <c r="A58" s="27" t="s">
        <v>85</v>
      </c>
      <c r="B58" s="27" t="s">
        <v>96</v>
      </c>
      <c r="C58" s="84" t="s">
        <v>86</v>
      </c>
      <c r="D58" s="85" t="s">
        <v>158</v>
      </c>
      <c r="E58" s="55" t="s">
        <v>32</v>
      </c>
      <c r="F58" s="76">
        <v>27112018</v>
      </c>
      <c r="G58" s="75" t="s">
        <v>25</v>
      </c>
      <c r="H58" s="62" t="s">
        <v>33</v>
      </c>
      <c r="I58" s="60" t="s">
        <v>199</v>
      </c>
      <c r="J58" s="60" t="s">
        <v>97</v>
      </c>
      <c r="K58" s="53" t="s">
        <v>256</v>
      </c>
    </row>
    <row r="59" spans="1:11" ht="60" x14ac:dyDescent="0.25">
      <c r="A59" s="27" t="s">
        <v>85</v>
      </c>
      <c r="B59" s="27" t="s">
        <v>96</v>
      </c>
      <c r="C59" s="54" t="s">
        <v>86</v>
      </c>
      <c r="D59" s="72" t="s">
        <v>159</v>
      </c>
      <c r="E59" s="55" t="s">
        <v>17</v>
      </c>
      <c r="F59" s="60">
        <v>118000000</v>
      </c>
      <c r="G59" s="75" t="s">
        <v>25</v>
      </c>
      <c r="H59" s="62" t="s">
        <v>33</v>
      </c>
      <c r="I59" s="60" t="s">
        <v>200</v>
      </c>
      <c r="J59" s="60" t="s">
        <v>97</v>
      </c>
      <c r="K59" s="53" t="s">
        <v>257</v>
      </c>
    </row>
    <row r="60" spans="1:11" ht="60" x14ac:dyDescent="0.25">
      <c r="A60" s="27" t="s">
        <v>85</v>
      </c>
      <c r="B60" s="27" t="s">
        <v>96</v>
      </c>
      <c r="C60" s="54" t="s">
        <v>86</v>
      </c>
      <c r="D60" s="73" t="s">
        <v>160</v>
      </c>
      <c r="E60" s="55" t="s">
        <v>17</v>
      </c>
      <c r="F60" s="60">
        <v>5570844555</v>
      </c>
      <c r="G60" s="75" t="s">
        <v>25</v>
      </c>
      <c r="H60" s="62" t="s">
        <v>33</v>
      </c>
      <c r="I60" s="60" t="s">
        <v>201</v>
      </c>
      <c r="J60" s="60" t="s">
        <v>215</v>
      </c>
      <c r="K60" s="79" t="s">
        <v>258</v>
      </c>
    </row>
    <row r="61" spans="1:11" ht="60" x14ac:dyDescent="0.25">
      <c r="A61" s="35" t="s">
        <v>85</v>
      </c>
      <c r="B61" s="45" t="s">
        <v>96</v>
      </c>
      <c r="C61" s="54" t="s">
        <v>86</v>
      </c>
      <c r="D61" s="72" t="s">
        <v>161</v>
      </c>
      <c r="E61" s="55" t="s">
        <v>17</v>
      </c>
      <c r="F61" s="60">
        <v>313919673</v>
      </c>
      <c r="G61" s="55" t="s">
        <v>25</v>
      </c>
      <c r="H61" s="35" t="s">
        <v>33</v>
      </c>
      <c r="I61" s="55"/>
      <c r="J61" s="54" t="s">
        <v>97</v>
      </c>
      <c r="K61" s="54" t="s">
        <v>259</v>
      </c>
    </row>
    <row r="62" spans="1:11" ht="47.25" x14ac:dyDescent="0.25">
      <c r="A62" s="35" t="s">
        <v>85</v>
      </c>
      <c r="B62" s="45" t="s">
        <v>96</v>
      </c>
      <c r="C62" s="54" t="s">
        <v>86</v>
      </c>
      <c r="D62" s="72" t="s">
        <v>253</v>
      </c>
      <c r="E62" s="55" t="s">
        <v>17</v>
      </c>
      <c r="F62" s="60">
        <v>800000000</v>
      </c>
      <c r="G62" s="55" t="s">
        <v>25</v>
      </c>
      <c r="H62" s="35" t="s">
        <v>33</v>
      </c>
      <c r="I62" s="55" t="s">
        <v>202</v>
      </c>
      <c r="J62" s="54" t="s">
        <v>90</v>
      </c>
      <c r="K62" s="54" t="s">
        <v>260</v>
      </c>
    </row>
    <row r="63" spans="1:11" ht="31.5" x14ac:dyDescent="0.25">
      <c r="A63" s="35" t="s">
        <v>85</v>
      </c>
      <c r="B63" s="45" t="s">
        <v>96</v>
      </c>
      <c r="C63" s="54" t="s">
        <v>86</v>
      </c>
      <c r="D63" s="72" t="s">
        <v>249</v>
      </c>
      <c r="E63" s="55" t="s">
        <v>17</v>
      </c>
      <c r="F63" s="60">
        <v>300000000</v>
      </c>
      <c r="G63" s="55" t="s">
        <v>25</v>
      </c>
      <c r="H63" s="35" t="s">
        <v>33</v>
      </c>
      <c r="I63" s="55" t="s">
        <v>203</v>
      </c>
      <c r="J63" s="54" t="s">
        <v>216</v>
      </c>
      <c r="K63" s="54" t="s">
        <v>261</v>
      </c>
    </row>
    <row r="64" spans="1:11" ht="75" x14ac:dyDescent="0.25">
      <c r="A64" s="35" t="s">
        <v>85</v>
      </c>
      <c r="B64" s="45" t="s">
        <v>96</v>
      </c>
      <c r="C64" s="54" t="s">
        <v>86</v>
      </c>
      <c r="D64" s="72" t="s">
        <v>162</v>
      </c>
      <c r="E64" s="55" t="s">
        <v>17</v>
      </c>
      <c r="F64" s="60">
        <v>28842820</v>
      </c>
      <c r="G64" s="55" t="s">
        <v>25</v>
      </c>
      <c r="H64" s="35" t="s">
        <v>33</v>
      </c>
      <c r="I64" s="55" t="s">
        <v>204</v>
      </c>
      <c r="J64" s="54" t="s">
        <v>217</v>
      </c>
      <c r="K64" s="54" t="s">
        <v>262</v>
      </c>
    </row>
    <row r="65" spans="1:11" ht="90" x14ac:dyDescent="0.25">
      <c r="A65" s="35" t="s">
        <v>85</v>
      </c>
      <c r="B65" s="45" t="s">
        <v>96</v>
      </c>
      <c r="C65" s="54" t="s">
        <v>86</v>
      </c>
      <c r="D65" s="72" t="s">
        <v>163</v>
      </c>
      <c r="E65" s="55" t="s">
        <v>17</v>
      </c>
      <c r="F65" s="60">
        <v>131301256</v>
      </c>
      <c r="G65" s="55" t="s">
        <v>25</v>
      </c>
      <c r="H65" s="35" t="s">
        <v>33</v>
      </c>
      <c r="I65" s="55" t="s">
        <v>205</v>
      </c>
      <c r="J65" s="54" t="s">
        <v>90</v>
      </c>
      <c r="K65" s="54" t="s">
        <v>263</v>
      </c>
    </row>
    <row r="66" spans="1:11" ht="75" x14ac:dyDescent="0.25">
      <c r="A66" s="35" t="s">
        <v>85</v>
      </c>
      <c r="B66" s="45" t="s">
        <v>96</v>
      </c>
      <c r="C66" s="54" t="s">
        <v>86</v>
      </c>
      <c r="D66" s="72" t="s">
        <v>164</v>
      </c>
      <c r="E66" s="55" t="s">
        <v>17</v>
      </c>
      <c r="F66" s="60">
        <v>242012378</v>
      </c>
      <c r="G66" s="55" t="s">
        <v>25</v>
      </c>
      <c r="H66" s="35" t="s">
        <v>33</v>
      </c>
      <c r="I66" s="55" t="s">
        <v>196</v>
      </c>
      <c r="J66" s="54" t="s">
        <v>90</v>
      </c>
      <c r="K66" s="54" t="s">
        <v>231</v>
      </c>
    </row>
    <row r="67" spans="1:11" ht="60" x14ac:dyDescent="0.25">
      <c r="A67" s="35" t="s">
        <v>85</v>
      </c>
      <c r="B67" s="45" t="s">
        <v>96</v>
      </c>
      <c r="C67" s="54" t="s">
        <v>86</v>
      </c>
      <c r="D67" s="73" t="s">
        <v>165</v>
      </c>
      <c r="E67" s="55" t="s">
        <v>17</v>
      </c>
      <c r="F67" s="60">
        <v>41640000</v>
      </c>
      <c r="G67" s="55" t="s">
        <v>25</v>
      </c>
      <c r="H67" s="35" t="s">
        <v>33</v>
      </c>
      <c r="I67" s="55" t="s">
        <v>206</v>
      </c>
      <c r="J67" s="54" t="s">
        <v>90</v>
      </c>
      <c r="K67" s="54" t="s">
        <v>232</v>
      </c>
    </row>
    <row r="68" spans="1:11" ht="105" x14ac:dyDescent="0.25">
      <c r="A68" s="35" t="s">
        <v>85</v>
      </c>
      <c r="B68" s="45" t="s">
        <v>96</v>
      </c>
      <c r="C68" s="54" t="s">
        <v>86</v>
      </c>
      <c r="D68" s="72" t="s">
        <v>166</v>
      </c>
      <c r="E68" s="55" t="s">
        <v>17</v>
      </c>
      <c r="F68" s="60">
        <v>15828045839.000624</v>
      </c>
      <c r="G68" s="55" t="s">
        <v>25</v>
      </c>
      <c r="H68" s="35" t="s">
        <v>33</v>
      </c>
      <c r="I68" s="55" t="s">
        <v>207</v>
      </c>
      <c r="J68" s="54" t="s">
        <v>90</v>
      </c>
      <c r="K68" s="54" t="s">
        <v>254</v>
      </c>
    </row>
    <row r="69" spans="1:11" ht="75" x14ac:dyDescent="0.25">
      <c r="A69" s="35" t="s">
        <v>85</v>
      </c>
      <c r="B69" s="45" t="s">
        <v>96</v>
      </c>
      <c r="C69" s="54" t="s">
        <v>86</v>
      </c>
      <c r="D69" s="72" t="s">
        <v>167</v>
      </c>
      <c r="E69" s="55" t="s">
        <v>17</v>
      </c>
      <c r="F69" s="60">
        <v>96475104</v>
      </c>
      <c r="G69" s="55" t="s">
        <v>25</v>
      </c>
      <c r="H69" s="35" t="s">
        <v>33</v>
      </c>
      <c r="I69" s="55" t="s">
        <v>208</v>
      </c>
      <c r="J69" s="54" t="s">
        <v>90</v>
      </c>
      <c r="K69" s="54" t="s">
        <v>264</v>
      </c>
    </row>
    <row r="70" spans="1:11" ht="90" x14ac:dyDescent="0.25">
      <c r="A70" s="35" t="s">
        <v>85</v>
      </c>
      <c r="B70" s="45" t="s">
        <v>96</v>
      </c>
      <c r="C70" s="54" t="s">
        <v>86</v>
      </c>
      <c r="D70" s="72" t="s">
        <v>168</v>
      </c>
      <c r="E70" s="55" t="s">
        <v>17</v>
      </c>
      <c r="F70" s="60">
        <v>65460000</v>
      </c>
      <c r="G70" s="55" t="s">
        <v>25</v>
      </c>
      <c r="H70" s="35" t="s">
        <v>33</v>
      </c>
      <c r="I70" s="55" t="s">
        <v>209</v>
      </c>
      <c r="J70" s="54" t="s">
        <v>90</v>
      </c>
      <c r="K70" s="54" t="s">
        <v>233</v>
      </c>
    </row>
    <row r="71" spans="1:11" ht="90" x14ac:dyDescent="0.25">
      <c r="A71" s="35" t="s">
        <v>85</v>
      </c>
      <c r="B71" s="45" t="s">
        <v>96</v>
      </c>
      <c r="C71" s="54" t="s">
        <v>86</v>
      </c>
      <c r="D71" s="72" t="s">
        <v>250</v>
      </c>
      <c r="E71" s="55" t="s">
        <v>17</v>
      </c>
      <c r="F71" s="60">
        <v>139519262</v>
      </c>
      <c r="G71" s="55" t="s">
        <v>25</v>
      </c>
      <c r="H71" s="35" t="s">
        <v>33</v>
      </c>
      <c r="I71" s="55" t="s">
        <v>210</v>
      </c>
      <c r="J71" s="54" t="s">
        <v>218</v>
      </c>
      <c r="K71" s="54" t="s">
        <v>265</v>
      </c>
    </row>
    <row r="72" spans="1:11" ht="47.25" x14ac:dyDescent="0.25">
      <c r="A72" s="35" t="s">
        <v>85</v>
      </c>
      <c r="B72" s="45" t="s">
        <v>96</v>
      </c>
      <c r="C72" s="54" t="s">
        <v>86</v>
      </c>
      <c r="D72" s="73" t="s">
        <v>169</v>
      </c>
      <c r="E72" s="55" t="s">
        <v>17</v>
      </c>
      <c r="F72" s="60">
        <v>300000000</v>
      </c>
      <c r="G72" s="55" t="s">
        <v>25</v>
      </c>
      <c r="H72" s="35" t="s">
        <v>33</v>
      </c>
      <c r="I72" s="55" t="s">
        <v>211</v>
      </c>
      <c r="J72" s="54" t="s">
        <v>90</v>
      </c>
      <c r="K72" s="54" t="s">
        <v>265</v>
      </c>
    </row>
    <row r="73" spans="1:11" ht="31.5" x14ac:dyDescent="0.25">
      <c r="A73" s="35" t="s">
        <v>85</v>
      </c>
      <c r="B73" s="45" t="s">
        <v>96</v>
      </c>
      <c r="C73" s="54" t="s">
        <v>86</v>
      </c>
      <c r="D73" s="73" t="s">
        <v>170</v>
      </c>
      <c r="E73" s="55" t="s">
        <v>17</v>
      </c>
      <c r="F73" s="60">
        <v>5000000</v>
      </c>
      <c r="G73" s="55" t="s">
        <v>25</v>
      </c>
      <c r="H73" s="35" t="s">
        <v>33</v>
      </c>
      <c r="I73" s="55" t="s">
        <v>212</v>
      </c>
      <c r="J73" s="54" t="s">
        <v>218</v>
      </c>
      <c r="K73" s="54" t="s">
        <v>266</v>
      </c>
    </row>
    <row r="74" spans="1:11" ht="63" x14ac:dyDescent="0.25">
      <c r="A74" s="35" t="s">
        <v>85</v>
      </c>
      <c r="B74" s="45" t="s">
        <v>96</v>
      </c>
      <c r="C74" s="54" t="s">
        <v>86</v>
      </c>
      <c r="D74" s="72" t="s">
        <v>251</v>
      </c>
      <c r="E74" s="55" t="s">
        <v>17</v>
      </c>
      <c r="F74" s="60">
        <v>700000000</v>
      </c>
      <c r="G74" s="55" t="s">
        <v>25</v>
      </c>
      <c r="H74" s="35" t="s">
        <v>33</v>
      </c>
      <c r="I74" s="55" t="s">
        <v>213</v>
      </c>
      <c r="J74" s="54" t="s">
        <v>218</v>
      </c>
      <c r="K74" s="54" t="s">
        <v>267</v>
      </c>
    </row>
  </sheetData>
  <dataValidations count="3">
    <dataValidation type="list" allowBlank="1" showInputMessage="1" showErrorMessage="1" sqref="E3:E74">
      <formula1>"Si,No"</formula1>
    </dataValidation>
    <dataValidation type="list" allowBlank="1" showInputMessage="1" showErrorMessage="1" sqref="G56:G57">
      <formula1>modalidad</formula1>
    </dataValidation>
    <dataValidation type="list" allowBlank="1" showInputMessage="1" showErrorMessage="1" sqref="H56:H57">
      <formula1>fuenteRecursos</formula1>
    </dataValidation>
  </dataValidations>
  <pageMargins left="0.7" right="0.7" top="0.75" bottom="0.75" header="0.3" footer="0.3"/>
  <pageSetup orientation="portrait" horizontalDpi="4294967295" verticalDpi="4294967295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'C:\Users\Usuario\Downloads\[Plan-de-Acción-Integrado-Telepacífico-2020 (1).xlsx]Listados'!#REF!</xm:f>
          </x14:formula1>
          <xm:sqref>G58:H74 F7:F12 F14:F16 F18 H7:H55 G3:G55 A3:C74</xm:sqref>
        </x14:dataValidation>
        <x14:dataValidation type="list" allowBlank="1" showInputMessage="1" showErrorMessage="1">
          <x14:formula1>
            <xm:f>'C:\Users\planpro1\AppData\Local\Microsoft\Windows\Temporary Internet Files\Content.Outlook\YTKL8EJL\[Plan de Acción Integrado Telepacífico 2020 Bianey.xlsx]Listados'!#REF!</xm:f>
          </x14:formula1>
          <xm:sqref>H4:H6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4"/>
  <sheetViews>
    <sheetView zoomScale="85" zoomScaleNormal="85" workbookViewId="0">
      <selection activeCell="C2" sqref="C2"/>
    </sheetView>
  </sheetViews>
  <sheetFormatPr baseColWidth="10" defaultRowHeight="15" x14ac:dyDescent="0.25"/>
  <cols>
    <col min="1" max="1" width="23.28515625" style="78" customWidth="1"/>
    <col min="2" max="2" width="30.42578125" customWidth="1"/>
    <col min="3" max="3" width="38.28515625" customWidth="1"/>
    <col min="4" max="4" width="41" customWidth="1"/>
    <col min="5" max="5" width="26" customWidth="1"/>
    <col min="6" max="6" width="18.5703125" customWidth="1"/>
    <col min="7" max="7" width="13" customWidth="1"/>
    <col min="8" max="8" width="15.85546875" customWidth="1"/>
    <col min="9" max="9" width="25.5703125" customWidth="1"/>
    <col min="10" max="10" width="11.28515625" customWidth="1"/>
    <col min="11" max="11" width="18.140625" customWidth="1"/>
  </cols>
  <sheetData>
    <row r="1" spans="1:11" ht="75" x14ac:dyDescent="0.25">
      <c r="A1" s="5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123</v>
      </c>
      <c r="J1" s="5" t="s">
        <v>268</v>
      </c>
      <c r="K1" s="5" t="s">
        <v>9</v>
      </c>
    </row>
    <row r="2" spans="1:11" ht="97.5" customHeight="1" x14ac:dyDescent="0.25">
      <c r="A2" s="5" t="s">
        <v>14</v>
      </c>
      <c r="B2" s="5" t="s">
        <v>15</v>
      </c>
      <c r="C2" s="5" t="s">
        <v>16</v>
      </c>
      <c r="D2" s="6" t="s">
        <v>269</v>
      </c>
      <c r="E2" s="5" t="s">
        <v>275</v>
      </c>
      <c r="F2" s="52"/>
      <c r="G2" s="5" t="s">
        <v>277</v>
      </c>
      <c r="H2" s="5" t="s">
        <v>93</v>
      </c>
      <c r="I2" s="6" t="s">
        <v>236</v>
      </c>
      <c r="J2" s="8" t="s">
        <v>19</v>
      </c>
      <c r="K2" s="9" t="s">
        <v>20</v>
      </c>
    </row>
    <row r="3" spans="1:11" ht="89.25" x14ac:dyDescent="0.25">
      <c r="A3" s="5" t="s">
        <v>23</v>
      </c>
      <c r="B3" s="5" t="s">
        <v>15</v>
      </c>
      <c r="C3" s="5" t="s">
        <v>24</v>
      </c>
      <c r="D3" s="6" t="s">
        <v>270</v>
      </c>
      <c r="E3" s="5" t="s">
        <v>275</v>
      </c>
      <c r="F3" s="52"/>
      <c r="G3" s="5" t="s">
        <v>277</v>
      </c>
      <c r="H3" s="5" t="s">
        <v>93</v>
      </c>
      <c r="I3" s="6" t="s">
        <v>237</v>
      </c>
      <c r="J3" s="8" t="s">
        <v>19</v>
      </c>
      <c r="K3" s="9" t="s">
        <v>26</v>
      </c>
    </row>
    <row r="4" spans="1:11" ht="76.5" x14ac:dyDescent="0.25">
      <c r="A4" s="5" t="s">
        <v>23</v>
      </c>
      <c r="B4" s="5" t="s">
        <v>15</v>
      </c>
      <c r="C4" s="5" t="s">
        <v>27</v>
      </c>
      <c r="D4" s="6" t="s">
        <v>271</v>
      </c>
      <c r="E4" s="5" t="s">
        <v>275</v>
      </c>
      <c r="F4" s="52"/>
      <c r="G4" s="5" t="s">
        <v>277</v>
      </c>
      <c r="H4" s="5" t="s">
        <v>93</v>
      </c>
      <c r="I4" s="9" t="s">
        <v>238</v>
      </c>
      <c r="J4" s="8" t="s">
        <v>19</v>
      </c>
      <c r="K4" s="9" t="s">
        <v>28</v>
      </c>
    </row>
    <row r="5" spans="1:11" ht="47.25" customHeight="1" x14ac:dyDescent="0.25">
      <c r="A5" s="5" t="s">
        <v>278</v>
      </c>
      <c r="B5" s="5" t="s">
        <v>15</v>
      </c>
      <c r="C5" s="5" t="s">
        <v>279</v>
      </c>
      <c r="D5" s="86" t="s">
        <v>289</v>
      </c>
      <c r="E5" s="5" t="s">
        <v>275</v>
      </c>
      <c r="F5" s="52"/>
      <c r="G5" s="5" t="s">
        <v>277</v>
      </c>
      <c r="H5" s="5" t="s">
        <v>93</v>
      </c>
      <c r="I5" s="9"/>
      <c r="J5" s="8" t="s">
        <v>19</v>
      </c>
      <c r="K5" s="9"/>
    </row>
    <row r="6" spans="1:11" ht="63.75" x14ac:dyDescent="0.25">
      <c r="A6" s="5" t="s">
        <v>29</v>
      </c>
      <c r="B6" s="5" t="s">
        <v>15</v>
      </c>
      <c r="C6" s="5" t="s">
        <v>30</v>
      </c>
      <c r="D6" s="19" t="s">
        <v>31</v>
      </c>
      <c r="E6" s="5" t="s">
        <v>32</v>
      </c>
      <c r="F6" s="17" t="s">
        <v>33</v>
      </c>
      <c r="G6" s="5" t="s">
        <v>93</v>
      </c>
      <c r="H6" s="5" t="s">
        <v>93</v>
      </c>
      <c r="I6" s="19" t="s">
        <v>124</v>
      </c>
      <c r="J6" s="21" t="s">
        <v>122</v>
      </c>
      <c r="K6" s="19" t="s">
        <v>239</v>
      </c>
    </row>
    <row r="7" spans="1:11" ht="51" x14ac:dyDescent="0.25">
      <c r="A7" s="5" t="s">
        <v>35</v>
      </c>
      <c r="B7" s="5" t="s">
        <v>15</v>
      </c>
      <c r="C7" s="5" t="s">
        <v>30</v>
      </c>
      <c r="D7" s="19" t="s">
        <v>36</v>
      </c>
      <c r="E7" s="5" t="s">
        <v>32</v>
      </c>
      <c r="F7" s="17" t="s">
        <v>33</v>
      </c>
      <c r="G7" s="5" t="s">
        <v>93</v>
      </c>
      <c r="H7" s="5" t="s">
        <v>93</v>
      </c>
      <c r="I7" s="19" t="s">
        <v>240</v>
      </c>
      <c r="J7" s="21" t="s">
        <v>122</v>
      </c>
      <c r="K7" s="19" t="s">
        <v>37</v>
      </c>
    </row>
    <row r="8" spans="1:11" ht="63.75" x14ac:dyDescent="0.25">
      <c r="A8" s="5" t="s">
        <v>35</v>
      </c>
      <c r="B8" s="5" t="s">
        <v>15</v>
      </c>
      <c r="C8" s="5" t="s">
        <v>30</v>
      </c>
      <c r="D8" s="19" t="s">
        <v>38</v>
      </c>
      <c r="E8" s="5" t="s">
        <v>32</v>
      </c>
      <c r="F8" s="17" t="s">
        <v>33</v>
      </c>
      <c r="G8" s="5" t="s">
        <v>93</v>
      </c>
      <c r="H8" s="5" t="s">
        <v>93</v>
      </c>
      <c r="I8" s="19" t="s">
        <v>39</v>
      </c>
      <c r="J8" s="21">
        <v>45322</v>
      </c>
      <c r="K8" s="19" t="s">
        <v>40</v>
      </c>
    </row>
    <row r="9" spans="1:11" ht="63.75" x14ac:dyDescent="0.25">
      <c r="A9" s="5" t="s">
        <v>41</v>
      </c>
      <c r="B9" s="5" t="s">
        <v>15</v>
      </c>
      <c r="C9" s="5" t="s">
        <v>30</v>
      </c>
      <c r="D9" s="19" t="s">
        <v>42</v>
      </c>
      <c r="E9" s="5" t="s">
        <v>32</v>
      </c>
      <c r="F9" s="17" t="s">
        <v>33</v>
      </c>
      <c r="G9" s="5" t="s">
        <v>93</v>
      </c>
      <c r="H9" s="5" t="s">
        <v>93</v>
      </c>
      <c r="I9" s="19" t="s">
        <v>43</v>
      </c>
      <c r="J9" s="21" t="s">
        <v>44</v>
      </c>
      <c r="K9" s="19" t="s">
        <v>45</v>
      </c>
    </row>
    <row r="10" spans="1:11" ht="51" x14ac:dyDescent="0.25">
      <c r="A10" s="5" t="s">
        <v>46</v>
      </c>
      <c r="B10" s="5" t="s">
        <v>15</v>
      </c>
      <c r="C10" s="5" t="s">
        <v>30</v>
      </c>
      <c r="D10" s="19" t="s">
        <v>47</v>
      </c>
      <c r="E10" s="5" t="s">
        <v>32</v>
      </c>
      <c r="F10" s="17" t="s">
        <v>33</v>
      </c>
      <c r="G10" s="5" t="s">
        <v>93</v>
      </c>
      <c r="H10" s="5" t="s">
        <v>93</v>
      </c>
      <c r="I10" s="19" t="s">
        <v>48</v>
      </c>
      <c r="J10" s="21" t="s">
        <v>49</v>
      </c>
      <c r="K10" s="19" t="s">
        <v>50</v>
      </c>
    </row>
    <row r="11" spans="1:11" ht="63.75" x14ac:dyDescent="0.25">
      <c r="A11" s="5" t="s">
        <v>51</v>
      </c>
      <c r="B11" s="5" t="s">
        <v>52</v>
      </c>
      <c r="C11" s="5" t="s">
        <v>53</v>
      </c>
      <c r="D11" s="19" t="s">
        <v>241</v>
      </c>
      <c r="E11" s="5" t="s">
        <v>32</v>
      </c>
      <c r="F11" s="17" t="s">
        <v>33</v>
      </c>
      <c r="G11" s="5" t="s">
        <v>93</v>
      </c>
      <c r="H11" s="5" t="s">
        <v>93</v>
      </c>
      <c r="I11" s="19" t="s">
        <v>242</v>
      </c>
      <c r="J11" s="23" t="s">
        <v>114</v>
      </c>
      <c r="K11" s="19" t="s">
        <v>243</v>
      </c>
    </row>
    <row r="12" spans="1:11" ht="63.75" x14ac:dyDescent="0.25">
      <c r="A12" s="5" t="s">
        <v>23</v>
      </c>
      <c r="B12" s="5" t="s">
        <v>52</v>
      </c>
      <c r="C12" s="5" t="s">
        <v>53</v>
      </c>
      <c r="D12" s="19" t="s">
        <v>54</v>
      </c>
      <c r="E12" s="5" t="s">
        <v>32</v>
      </c>
      <c r="F12" s="24" t="s">
        <v>33</v>
      </c>
      <c r="G12" s="5" t="s">
        <v>93</v>
      </c>
      <c r="H12" s="5" t="s">
        <v>93</v>
      </c>
      <c r="I12" s="83" t="s">
        <v>55</v>
      </c>
      <c r="J12" s="23" t="s">
        <v>114</v>
      </c>
      <c r="K12" s="19" t="s">
        <v>56</v>
      </c>
    </row>
    <row r="13" spans="1:11" ht="51" x14ac:dyDescent="0.25">
      <c r="A13" s="5" t="s">
        <v>51</v>
      </c>
      <c r="B13" s="5" t="s">
        <v>52</v>
      </c>
      <c r="C13" s="5" t="s">
        <v>53</v>
      </c>
      <c r="D13" s="25" t="s">
        <v>57</v>
      </c>
      <c r="E13" s="5" t="s">
        <v>32</v>
      </c>
      <c r="F13" s="17" t="s">
        <v>33</v>
      </c>
      <c r="G13" s="5" t="s">
        <v>93</v>
      </c>
      <c r="H13" s="5" t="s">
        <v>93</v>
      </c>
      <c r="I13" s="25" t="s">
        <v>58</v>
      </c>
      <c r="J13" s="28" t="s">
        <v>120</v>
      </c>
      <c r="K13" s="25" t="s">
        <v>59</v>
      </c>
    </row>
    <row r="14" spans="1:11" ht="76.5" x14ac:dyDescent="0.25">
      <c r="A14" s="5" t="s">
        <v>60</v>
      </c>
      <c r="B14" s="5" t="s">
        <v>52</v>
      </c>
      <c r="C14" s="5" t="s">
        <v>53</v>
      </c>
      <c r="D14" s="25" t="s">
        <v>280</v>
      </c>
      <c r="E14" s="5" t="s">
        <v>32</v>
      </c>
      <c r="F14" s="17" t="s">
        <v>33</v>
      </c>
      <c r="G14" s="5" t="s">
        <v>93</v>
      </c>
      <c r="H14" s="5" t="s">
        <v>93</v>
      </c>
      <c r="I14" s="83" t="s">
        <v>281</v>
      </c>
      <c r="J14" s="28" t="s">
        <v>121</v>
      </c>
      <c r="K14" s="25" t="s">
        <v>63</v>
      </c>
    </row>
    <row r="15" spans="1:11" ht="51" x14ac:dyDescent="0.25">
      <c r="A15" s="5" t="s">
        <v>23</v>
      </c>
      <c r="B15" s="5" t="s">
        <v>64</v>
      </c>
      <c r="C15" s="5" t="s">
        <v>65</v>
      </c>
      <c r="D15" s="25" t="s">
        <v>66</v>
      </c>
      <c r="E15" s="5" t="s">
        <v>32</v>
      </c>
      <c r="F15" s="17" t="s">
        <v>33</v>
      </c>
      <c r="G15" s="5" t="s">
        <v>93</v>
      </c>
      <c r="H15" s="5" t="s">
        <v>93</v>
      </c>
      <c r="I15" s="25" t="s">
        <v>67</v>
      </c>
      <c r="J15" s="30" t="s">
        <v>119</v>
      </c>
      <c r="K15" s="25" t="s">
        <v>68</v>
      </c>
    </row>
    <row r="16" spans="1:11" ht="63.75" x14ac:dyDescent="0.25">
      <c r="A16" s="5" t="s">
        <v>60</v>
      </c>
      <c r="B16" s="5" t="s">
        <v>64</v>
      </c>
      <c r="C16" s="5" t="s">
        <v>65</v>
      </c>
      <c r="D16" s="19" t="s">
        <v>70</v>
      </c>
      <c r="E16" s="5" t="s">
        <v>32</v>
      </c>
      <c r="F16" s="31">
        <v>0</v>
      </c>
      <c r="G16" s="5" t="s">
        <v>93</v>
      </c>
      <c r="H16" s="5" t="s">
        <v>93</v>
      </c>
      <c r="I16" s="19" t="s">
        <v>71</v>
      </c>
      <c r="J16" s="21" t="s">
        <v>117</v>
      </c>
      <c r="K16" s="19" t="s">
        <v>72</v>
      </c>
    </row>
    <row r="17" spans="1:11" ht="51" x14ac:dyDescent="0.25">
      <c r="A17" s="5" t="s">
        <v>51</v>
      </c>
      <c r="B17" s="5" t="s">
        <v>64</v>
      </c>
      <c r="C17" s="5" t="s">
        <v>65</v>
      </c>
      <c r="D17" s="25" t="s">
        <v>73</v>
      </c>
      <c r="E17" s="5" t="s">
        <v>32</v>
      </c>
      <c r="F17" s="17" t="s">
        <v>33</v>
      </c>
      <c r="G17" s="5" t="s">
        <v>93</v>
      </c>
      <c r="H17" s="5" t="s">
        <v>93</v>
      </c>
      <c r="I17" s="25" t="s">
        <v>74</v>
      </c>
      <c r="J17" s="30" t="s">
        <v>118</v>
      </c>
      <c r="K17" s="25" t="s">
        <v>75</v>
      </c>
    </row>
    <row r="18" spans="1:11" ht="38.25" x14ac:dyDescent="0.25">
      <c r="A18" s="5" t="s">
        <v>60</v>
      </c>
      <c r="B18" s="5" t="s">
        <v>64</v>
      </c>
      <c r="C18" s="5" t="s">
        <v>65</v>
      </c>
      <c r="D18" s="25" t="s">
        <v>76</v>
      </c>
      <c r="E18" s="5" t="s">
        <v>32</v>
      </c>
      <c r="F18" s="31">
        <v>0</v>
      </c>
      <c r="G18" s="5" t="s">
        <v>93</v>
      </c>
      <c r="H18" s="5" t="s">
        <v>93</v>
      </c>
      <c r="I18" s="25" t="s">
        <v>77</v>
      </c>
      <c r="J18" s="30" t="s">
        <v>117</v>
      </c>
      <c r="K18" s="25" t="s">
        <v>78</v>
      </c>
    </row>
    <row r="19" spans="1:11" ht="63.75" x14ac:dyDescent="0.25">
      <c r="A19" s="5" t="s">
        <v>35</v>
      </c>
      <c r="B19" s="5" t="s">
        <v>64</v>
      </c>
      <c r="C19" s="5" t="s">
        <v>65</v>
      </c>
      <c r="D19" s="25" t="s">
        <v>79</v>
      </c>
      <c r="E19" s="5" t="s">
        <v>32</v>
      </c>
      <c r="F19" s="24" t="s">
        <v>33</v>
      </c>
      <c r="G19" s="5" t="s">
        <v>93</v>
      </c>
      <c r="H19" s="5" t="s">
        <v>93</v>
      </c>
      <c r="I19" s="25" t="s">
        <v>80</v>
      </c>
      <c r="J19" s="33" t="s">
        <v>116</v>
      </c>
      <c r="K19" s="25" t="s">
        <v>81</v>
      </c>
    </row>
    <row r="20" spans="1:11" ht="51" x14ac:dyDescent="0.25">
      <c r="A20" s="5" t="s">
        <v>23</v>
      </c>
      <c r="B20" s="5" t="s">
        <v>52</v>
      </c>
      <c r="C20" s="5" t="s">
        <v>53</v>
      </c>
      <c r="D20" s="25" t="s">
        <v>82</v>
      </c>
      <c r="E20" s="5" t="s">
        <v>32</v>
      </c>
      <c r="F20" s="24" t="s">
        <v>33</v>
      </c>
      <c r="G20" s="5" t="s">
        <v>93</v>
      </c>
      <c r="H20" s="5" t="s">
        <v>93</v>
      </c>
      <c r="I20" s="25" t="s">
        <v>272</v>
      </c>
      <c r="J20" s="34" t="s">
        <v>115</v>
      </c>
      <c r="K20" s="25" t="s">
        <v>83</v>
      </c>
    </row>
    <row r="21" spans="1:11" ht="60" x14ac:dyDescent="0.25">
      <c r="A21" s="5" t="s">
        <v>85</v>
      </c>
      <c r="B21" s="5" t="s">
        <v>15</v>
      </c>
      <c r="C21" s="89" t="s">
        <v>86</v>
      </c>
      <c r="D21" s="72" t="s">
        <v>125</v>
      </c>
      <c r="E21" s="5" t="s">
        <v>32</v>
      </c>
      <c r="F21" s="60">
        <v>44342686.001238398</v>
      </c>
      <c r="G21" s="88" t="s">
        <v>276</v>
      </c>
      <c r="H21" s="5" t="s">
        <v>93</v>
      </c>
      <c r="I21" s="54" t="s">
        <v>171</v>
      </c>
      <c r="J21" s="54" t="s">
        <v>114</v>
      </c>
      <c r="K21" s="54" t="s">
        <v>219</v>
      </c>
    </row>
    <row r="22" spans="1:11" ht="45" x14ac:dyDescent="0.25">
      <c r="A22" s="5" t="s">
        <v>85</v>
      </c>
      <c r="B22" s="5" t="s">
        <v>15</v>
      </c>
      <c r="C22" s="89" t="s">
        <v>86</v>
      </c>
      <c r="D22" s="72" t="s">
        <v>244</v>
      </c>
      <c r="E22" s="5" t="s">
        <v>32</v>
      </c>
      <c r="F22" s="59">
        <v>68823041.004948199</v>
      </c>
      <c r="G22" s="88" t="s">
        <v>276</v>
      </c>
      <c r="H22" s="5" t="s">
        <v>93</v>
      </c>
      <c r="I22" s="54" t="s">
        <v>174</v>
      </c>
      <c r="J22" s="54" t="s">
        <v>114</v>
      </c>
      <c r="K22" s="54" t="s">
        <v>220</v>
      </c>
    </row>
    <row r="23" spans="1:11" s="78" customFormat="1" ht="105" x14ac:dyDescent="0.25">
      <c r="A23" s="5" t="s">
        <v>85</v>
      </c>
      <c r="B23" s="5" t="s">
        <v>15</v>
      </c>
      <c r="C23" s="89" t="s">
        <v>86</v>
      </c>
      <c r="D23" s="72" t="s">
        <v>245</v>
      </c>
      <c r="E23" s="5" t="s">
        <v>32</v>
      </c>
      <c r="F23" s="60">
        <v>74619336.997385293</v>
      </c>
      <c r="G23" s="88" t="s">
        <v>276</v>
      </c>
      <c r="H23" s="5" t="s">
        <v>93</v>
      </c>
      <c r="I23" s="54" t="s">
        <v>174</v>
      </c>
      <c r="J23" s="54" t="s">
        <v>114</v>
      </c>
      <c r="K23" s="54" t="s">
        <v>220</v>
      </c>
    </row>
    <row r="24" spans="1:11" ht="75" x14ac:dyDescent="0.25">
      <c r="A24" s="5" t="s">
        <v>85</v>
      </c>
      <c r="B24" s="5"/>
      <c r="C24" s="89" t="s">
        <v>86</v>
      </c>
      <c r="D24" s="72" t="s">
        <v>126</v>
      </c>
      <c r="E24" s="5" t="s">
        <v>32</v>
      </c>
      <c r="F24" s="60">
        <v>145224057.00284201</v>
      </c>
      <c r="G24" s="88" t="s">
        <v>276</v>
      </c>
      <c r="H24" s="5" t="s">
        <v>93</v>
      </c>
      <c r="I24" s="54" t="s">
        <v>175</v>
      </c>
      <c r="J24" s="54" t="s">
        <v>114</v>
      </c>
      <c r="K24" s="54" t="s">
        <v>220</v>
      </c>
    </row>
    <row r="25" spans="1:11" ht="94.5" x14ac:dyDescent="0.25">
      <c r="A25" s="5" t="s">
        <v>85</v>
      </c>
      <c r="B25" s="5" t="s">
        <v>15</v>
      </c>
      <c r="C25" s="89" t="s">
        <v>86</v>
      </c>
      <c r="D25" s="72" t="s">
        <v>127</v>
      </c>
      <c r="E25" s="5" t="s">
        <v>32</v>
      </c>
      <c r="F25" s="60">
        <v>100241744.00478999</v>
      </c>
      <c r="G25" s="88" t="s">
        <v>276</v>
      </c>
      <c r="H25" s="5" t="s">
        <v>93</v>
      </c>
      <c r="I25" s="54" t="s">
        <v>176</v>
      </c>
      <c r="J25" s="54" t="s">
        <v>114</v>
      </c>
      <c r="K25" s="54" t="s">
        <v>221</v>
      </c>
    </row>
    <row r="26" spans="1:11" ht="94.5" x14ac:dyDescent="0.25">
      <c r="A26" s="5" t="s">
        <v>85</v>
      </c>
      <c r="B26" s="89" t="s">
        <v>15</v>
      </c>
      <c r="C26" s="89" t="s">
        <v>86</v>
      </c>
      <c r="D26" s="72" t="s">
        <v>128</v>
      </c>
      <c r="E26" s="5" t="s">
        <v>32</v>
      </c>
      <c r="F26" s="60">
        <v>68823041.004948199</v>
      </c>
      <c r="G26" s="88" t="s">
        <v>276</v>
      </c>
      <c r="H26" s="5" t="s">
        <v>93</v>
      </c>
      <c r="I26" s="54" t="s">
        <v>177</v>
      </c>
      <c r="J26" s="54" t="s">
        <v>114</v>
      </c>
      <c r="K26" s="54" t="s">
        <v>221</v>
      </c>
    </row>
    <row r="27" spans="1:11" ht="94.5" x14ac:dyDescent="0.25">
      <c r="A27" s="5" t="s">
        <v>85</v>
      </c>
      <c r="B27" s="89" t="s">
        <v>15</v>
      </c>
      <c r="C27" s="89" t="s">
        <v>86</v>
      </c>
      <c r="D27" s="73" t="s">
        <v>129</v>
      </c>
      <c r="E27" s="5" t="s">
        <v>32</v>
      </c>
      <c r="F27" s="60">
        <v>266672709.996674</v>
      </c>
      <c r="G27" s="88" t="s">
        <v>276</v>
      </c>
      <c r="H27" s="5" t="s">
        <v>93</v>
      </c>
      <c r="I27" s="54" t="s">
        <v>178</v>
      </c>
      <c r="J27" s="54" t="s">
        <v>114</v>
      </c>
      <c r="K27" s="54" t="s">
        <v>221</v>
      </c>
    </row>
    <row r="28" spans="1:11" ht="94.5" x14ac:dyDescent="0.25">
      <c r="A28" s="5" t="s">
        <v>85</v>
      </c>
      <c r="B28" s="89" t="s">
        <v>15</v>
      </c>
      <c r="C28" s="89" t="s">
        <v>86</v>
      </c>
      <c r="D28" s="73" t="s">
        <v>130</v>
      </c>
      <c r="E28" s="5" t="s">
        <v>32</v>
      </c>
      <c r="F28" s="60">
        <v>93160588.003427193</v>
      </c>
      <c r="G28" s="88" t="s">
        <v>276</v>
      </c>
      <c r="H28" s="5" t="s">
        <v>93</v>
      </c>
      <c r="I28" s="54" t="s">
        <v>179</v>
      </c>
      <c r="J28" s="54" t="s">
        <v>114</v>
      </c>
      <c r="K28" s="54" t="s">
        <v>221</v>
      </c>
    </row>
    <row r="29" spans="1:11" ht="94.5" x14ac:dyDescent="0.25">
      <c r="A29" s="5" t="s">
        <v>85</v>
      </c>
      <c r="B29" s="89" t="s">
        <v>15</v>
      </c>
      <c r="C29" s="89" t="s">
        <v>86</v>
      </c>
      <c r="D29" s="72" t="s">
        <v>131</v>
      </c>
      <c r="E29" s="5" t="s">
        <v>32</v>
      </c>
      <c r="F29" s="60">
        <v>68823041.004948199</v>
      </c>
      <c r="G29" s="88" t="s">
        <v>276</v>
      </c>
      <c r="H29" s="5" t="s">
        <v>93</v>
      </c>
      <c r="I29" s="54" t="s">
        <v>180</v>
      </c>
      <c r="J29" s="54" t="s">
        <v>114</v>
      </c>
      <c r="K29" s="54" t="s">
        <v>221</v>
      </c>
    </row>
    <row r="30" spans="1:11" ht="94.5" x14ac:dyDescent="0.25">
      <c r="A30" s="5" t="s">
        <v>85</v>
      </c>
      <c r="B30" s="89" t="s">
        <v>15</v>
      </c>
      <c r="C30" s="89" t="s">
        <v>86</v>
      </c>
      <c r="D30" s="72" t="s">
        <v>132</v>
      </c>
      <c r="E30" s="5" t="s">
        <v>32</v>
      </c>
      <c r="F30" s="60">
        <v>77799940</v>
      </c>
      <c r="G30" s="88" t="s">
        <v>276</v>
      </c>
      <c r="H30" s="5" t="s">
        <v>93</v>
      </c>
      <c r="I30" s="54" t="s">
        <v>181</v>
      </c>
      <c r="J30" s="54" t="s">
        <v>114</v>
      </c>
      <c r="K30" s="54" t="s">
        <v>221</v>
      </c>
    </row>
    <row r="31" spans="1:11" ht="94.5" x14ac:dyDescent="0.25">
      <c r="A31" s="5" t="s">
        <v>85</v>
      </c>
      <c r="B31" s="89" t="s">
        <v>15</v>
      </c>
      <c r="C31" s="89" t="s">
        <v>86</v>
      </c>
      <c r="D31" s="72" t="s">
        <v>133</v>
      </c>
      <c r="E31" s="5" t="s">
        <v>32</v>
      </c>
      <c r="F31" s="60">
        <v>54550000</v>
      </c>
      <c r="G31" s="88" t="s">
        <v>276</v>
      </c>
      <c r="H31" s="5" t="s">
        <v>93</v>
      </c>
      <c r="I31" s="54" t="s">
        <v>182</v>
      </c>
      <c r="J31" s="54" t="s">
        <v>114</v>
      </c>
      <c r="K31" s="54" t="s">
        <v>221</v>
      </c>
    </row>
    <row r="32" spans="1:11" ht="94.5" x14ac:dyDescent="0.25">
      <c r="A32" s="5" t="s">
        <v>85</v>
      </c>
      <c r="B32" s="89" t="s">
        <v>15</v>
      </c>
      <c r="C32" s="89" t="s">
        <v>86</v>
      </c>
      <c r="D32" s="72" t="s">
        <v>134</v>
      </c>
      <c r="E32" s="5" t="s">
        <v>32</v>
      </c>
      <c r="F32" s="60">
        <v>697351956</v>
      </c>
      <c r="G32" s="88" t="s">
        <v>276</v>
      </c>
      <c r="H32" s="5" t="s">
        <v>93</v>
      </c>
      <c r="I32" s="54" t="s">
        <v>183</v>
      </c>
      <c r="J32" s="54" t="s">
        <v>114</v>
      </c>
      <c r="K32" s="54" t="s">
        <v>221</v>
      </c>
    </row>
    <row r="33" spans="1:11" ht="94.5" x14ac:dyDescent="0.25">
      <c r="A33" s="5" t="s">
        <v>85</v>
      </c>
      <c r="B33" s="89" t="s">
        <v>15</v>
      </c>
      <c r="C33" s="89" t="s">
        <v>86</v>
      </c>
      <c r="D33" s="72" t="s">
        <v>135</v>
      </c>
      <c r="E33" s="5" t="s">
        <v>32</v>
      </c>
      <c r="F33" s="60">
        <v>60292432</v>
      </c>
      <c r="G33" s="88" t="s">
        <v>276</v>
      </c>
      <c r="H33" s="5" t="s">
        <v>93</v>
      </c>
      <c r="I33" s="54" t="s">
        <v>184</v>
      </c>
      <c r="J33" s="54" t="s">
        <v>114</v>
      </c>
      <c r="K33" s="54" t="s">
        <v>221</v>
      </c>
    </row>
    <row r="34" spans="1:11" ht="94.5" x14ac:dyDescent="0.25">
      <c r="A34" s="5" t="s">
        <v>85</v>
      </c>
      <c r="B34" s="89" t="s">
        <v>15</v>
      </c>
      <c r="C34" s="89" t="s">
        <v>86</v>
      </c>
      <c r="D34" s="72" t="s">
        <v>136</v>
      </c>
      <c r="E34" s="5" t="s">
        <v>32</v>
      </c>
      <c r="F34" s="60">
        <v>368594397</v>
      </c>
      <c r="G34" s="88" t="s">
        <v>276</v>
      </c>
      <c r="H34" s="5" t="s">
        <v>93</v>
      </c>
      <c r="I34" s="54" t="s">
        <v>185</v>
      </c>
      <c r="J34" s="54" t="s">
        <v>114</v>
      </c>
      <c r="K34" s="54" t="s">
        <v>221</v>
      </c>
    </row>
    <row r="35" spans="1:11" ht="94.5" x14ac:dyDescent="0.25">
      <c r="A35" s="5" t="s">
        <v>85</v>
      </c>
      <c r="B35" s="89" t="s">
        <v>15</v>
      </c>
      <c r="C35" s="89" t="s">
        <v>86</v>
      </c>
      <c r="D35" s="72" t="s">
        <v>137</v>
      </c>
      <c r="E35" s="5" t="s">
        <v>32</v>
      </c>
      <c r="F35" s="60">
        <v>382610686</v>
      </c>
      <c r="G35" s="88" t="s">
        <v>276</v>
      </c>
      <c r="H35" s="5" t="s">
        <v>93</v>
      </c>
      <c r="I35" s="54" t="s">
        <v>186</v>
      </c>
      <c r="J35" s="54" t="s">
        <v>114</v>
      </c>
      <c r="K35" s="54" t="s">
        <v>221</v>
      </c>
    </row>
    <row r="36" spans="1:11" ht="94.5" x14ac:dyDescent="0.25">
      <c r="A36" s="5" t="s">
        <v>85</v>
      </c>
      <c r="B36" s="89" t="s">
        <v>15</v>
      </c>
      <c r="C36" s="89" t="s">
        <v>86</v>
      </c>
      <c r="D36" s="72" t="s">
        <v>138</v>
      </c>
      <c r="E36" s="5" t="s">
        <v>32</v>
      </c>
      <c r="F36" s="60">
        <v>31906581.999000002</v>
      </c>
      <c r="G36" s="88" t="s">
        <v>276</v>
      </c>
      <c r="H36" s="5" t="s">
        <v>93</v>
      </c>
      <c r="I36" s="54" t="s">
        <v>173</v>
      </c>
      <c r="J36" s="54" t="s">
        <v>114</v>
      </c>
      <c r="K36" s="54" t="s">
        <v>221</v>
      </c>
    </row>
    <row r="37" spans="1:11" ht="94.5" x14ac:dyDescent="0.25">
      <c r="A37" s="5" t="s">
        <v>85</v>
      </c>
      <c r="B37" s="89" t="s">
        <v>15</v>
      </c>
      <c r="C37" s="89" t="s">
        <v>86</v>
      </c>
      <c r="D37" s="72" t="s">
        <v>139</v>
      </c>
      <c r="E37" s="5" t="s">
        <v>32</v>
      </c>
      <c r="F37" s="59">
        <v>35271006</v>
      </c>
      <c r="G37" s="88" t="s">
        <v>276</v>
      </c>
      <c r="H37" s="5" t="s">
        <v>93</v>
      </c>
      <c r="I37" s="55" t="s">
        <v>172</v>
      </c>
      <c r="J37" s="54" t="s">
        <v>114</v>
      </c>
      <c r="K37" s="54" t="s">
        <v>221</v>
      </c>
    </row>
    <row r="38" spans="1:11" ht="94.5" x14ac:dyDescent="0.25">
      <c r="A38" s="5" t="s">
        <v>85</v>
      </c>
      <c r="B38" s="89" t="s">
        <v>15</v>
      </c>
      <c r="C38" s="89" t="s">
        <v>86</v>
      </c>
      <c r="D38" s="72" t="s">
        <v>140</v>
      </c>
      <c r="E38" s="5" t="s">
        <v>32</v>
      </c>
      <c r="F38" s="60">
        <v>33817509</v>
      </c>
      <c r="G38" s="88" t="s">
        <v>276</v>
      </c>
      <c r="H38" s="5" t="s">
        <v>93</v>
      </c>
      <c r="I38" s="55" t="s">
        <v>187</v>
      </c>
      <c r="J38" s="54" t="s">
        <v>114</v>
      </c>
      <c r="K38" s="54" t="s">
        <v>221</v>
      </c>
    </row>
    <row r="39" spans="1:11" ht="94.5" x14ac:dyDescent="0.25">
      <c r="A39" s="5" t="s">
        <v>85</v>
      </c>
      <c r="B39" s="89" t="s">
        <v>15</v>
      </c>
      <c r="C39" s="89" t="s">
        <v>86</v>
      </c>
      <c r="D39" s="72" t="s">
        <v>141</v>
      </c>
      <c r="E39" s="5" t="s">
        <v>32</v>
      </c>
      <c r="F39" s="60">
        <v>5726664</v>
      </c>
      <c r="G39" s="88" t="s">
        <v>276</v>
      </c>
      <c r="H39" s="5" t="s">
        <v>93</v>
      </c>
      <c r="I39" s="55" t="s">
        <v>188</v>
      </c>
      <c r="J39" s="54" t="s">
        <v>114</v>
      </c>
      <c r="K39" s="54" t="s">
        <v>221</v>
      </c>
    </row>
    <row r="40" spans="1:11" ht="78.75" x14ac:dyDescent="0.25">
      <c r="A40" s="5" t="s">
        <v>85</v>
      </c>
      <c r="B40" s="89" t="s">
        <v>15</v>
      </c>
      <c r="C40" s="89" t="s">
        <v>86</v>
      </c>
      <c r="D40" s="72" t="s">
        <v>142</v>
      </c>
      <c r="E40" s="5" t="s">
        <v>32</v>
      </c>
      <c r="F40" s="60">
        <v>57988259</v>
      </c>
      <c r="G40" s="88" t="s">
        <v>276</v>
      </c>
      <c r="H40" s="5" t="s">
        <v>93</v>
      </c>
      <c r="I40" s="55" t="s">
        <v>188</v>
      </c>
      <c r="J40" s="54" t="s">
        <v>114</v>
      </c>
      <c r="K40" s="54" t="s">
        <v>88</v>
      </c>
    </row>
    <row r="41" spans="1:11" ht="78.75" x14ac:dyDescent="0.25">
      <c r="A41" s="5" t="s">
        <v>85</v>
      </c>
      <c r="B41" s="89" t="s">
        <v>15</v>
      </c>
      <c r="C41" s="89" t="s">
        <v>86</v>
      </c>
      <c r="D41" s="73" t="s">
        <v>143</v>
      </c>
      <c r="E41" s="5" t="s">
        <v>32</v>
      </c>
      <c r="F41" s="60">
        <v>2323612</v>
      </c>
      <c r="G41" s="88" t="s">
        <v>276</v>
      </c>
      <c r="H41" s="5" t="s">
        <v>93</v>
      </c>
      <c r="I41" s="55" t="s">
        <v>189</v>
      </c>
      <c r="J41" s="54" t="s">
        <v>114</v>
      </c>
      <c r="K41" s="54" t="s">
        <v>222</v>
      </c>
    </row>
    <row r="42" spans="1:11" ht="60" x14ac:dyDescent="0.25">
      <c r="A42" s="5" t="s">
        <v>85</v>
      </c>
      <c r="B42" s="89" t="s">
        <v>15</v>
      </c>
      <c r="C42" s="89" t="s">
        <v>86</v>
      </c>
      <c r="D42" s="73" t="s">
        <v>144</v>
      </c>
      <c r="E42" s="5" t="s">
        <v>32</v>
      </c>
      <c r="F42" s="60">
        <v>31133227</v>
      </c>
      <c r="G42" s="88" t="s">
        <v>276</v>
      </c>
      <c r="H42" s="5" t="s">
        <v>93</v>
      </c>
      <c r="I42" s="55" t="s">
        <v>190</v>
      </c>
      <c r="J42" s="54" t="s">
        <v>114</v>
      </c>
      <c r="K42" s="54" t="s">
        <v>223</v>
      </c>
    </row>
    <row r="43" spans="1:11" ht="63" x14ac:dyDescent="0.25">
      <c r="A43" s="5" t="s">
        <v>85</v>
      </c>
      <c r="B43" s="89" t="s">
        <v>15</v>
      </c>
      <c r="C43" s="89" t="s">
        <v>86</v>
      </c>
      <c r="D43" s="73" t="s">
        <v>145</v>
      </c>
      <c r="E43" s="5" t="s">
        <v>32</v>
      </c>
      <c r="F43" s="60">
        <v>14184783</v>
      </c>
      <c r="G43" s="88" t="s">
        <v>276</v>
      </c>
      <c r="H43" s="5" t="s">
        <v>93</v>
      </c>
      <c r="I43" s="55" t="s">
        <v>191</v>
      </c>
      <c r="J43" s="54" t="s">
        <v>114</v>
      </c>
      <c r="K43" s="54" t="s">
        <v>87</v>
      </c>
    </row>
    <row r="44" spans="1:11" ht="63" x14ac:dyDescent="0.25">
      <c r="A44" s="5" t="s">
        <v>85</v>
      </c>
      <c r="B44" s="89" t="s">
        <v>15</v>
      </c>
      <c r="C44" s="89" t="s">
        <v>86</v>
      </c>
      <c r="D44" s="73" t="s">
        <v>146</v>
      </c>
      <c r="E44" s="5" t="s">
        <v>32</v>
      </c>
      <c r="F44" s="60">
        <v>46334924</v>
      </c>
      <c r="G44" s="88" t="s">
        <v>276</v>
      </c>
      <c r="H44" s="5" t="s">
        <v>93</v>
      </c>
      <c r="I44" s="55" t="s">
        <v>89</v>
      </c>
      <c r="J44" s="54" t="s">
        <v>114</v>
      </c>
      <c r="K44" s="54" t="s">
        <v>87</v>
      </c>
    </row>
    <row r="45" spans="1:11" ht="78.75" x14ac:dyDescent="0.25">
      <c r="A45" s="5" t="s">
        <v>85</v>
      </c>
      <c r="B45" s="89" t="s">
        <v>15</v>
      </c>
      <c r="C45" s="89" t="s">
        <v>86</v>
      </c>
      <c r="D45" s="73" t="s">
        <v>147</v>
      </c>
      <c r="E45" s="5" t="s">
        <v>32</v>
      </c>
      <c r="F45" s="60">
        <v>32730000</v>
      </c>
      <c r="G45" s="88" t="s">
        <v>276</v>
      </c>
      <c r="H45" s="5" t="s">
        <v>93</v>
      </c>
      <c r="I45" s="55" t="s">
        <v>188</v>
      </c>
      <c r="J45" s="54" t="s">
        <v>114</v>
      </c>
      <c r="K45" s="54" t="s">
        <v>88</v>
      </c>
    </row>
    <row r="46" spans="1:11" ht="60" x14ac:dyDescent="0.25">
      <c r="A46" s="5" t="s">
        <v>85</v>
      </c>
      <c r="B46" s="89" t="s">
        <v>15</v>
      </c>
      <c r="C46" s="89" t="s">
        <v>86</v>
      </c>
      <c r="D46" s="73" t="s">
        <v>148</v>
      </c>
      <c r="E46" s="5" t="s">
        <v>32</v>
      </c>
      <c r="F46" s="60">
        <v>3109350</v>
      </c>
      <c r="G46" s="88" t="s">
        <v>276</v>
      </c>
      <c r="H46" s="5" t="s">
        <v>93</v>
      </c>
      <c r="I46" s="55" t="s">
        <v>191</v>
      </c>
      <c r="J46" s="54" t="s">
        <v>114</v>
      </c>
      <c r="K46" s="54" t="s">
        <v>224</v>
      </c>
    </row>
    <row r="47" spans="1:11" ht="90" x14ac:dyDescent="0.25">
      <c r="A47" s="5" t="s">
        <v>85</v>
      </c>
      <c r="B47" s="89" t="s">
        <v>15</v>
      </c>
      <c r="C47" s="89" t="s">
        <v>86</v>
      </c>
      <c r="D47" s="72" t="s">
        <v>149</v>
      </c>
      <c r="E47" s="5" t="s">
        <v>32</v>
      </c>
      <c r="F47" s="60">
        <v>480675640</v>
      </c>
      <c r="G47" s="88" t="s">
        <v>276</v>
      </c>
      <c r="H47" s="5" t="s">
        <v>93</v>
      </c>
      <c r="I47" s="55" t="s">
        <v>192</v>
      </c>
      <c r="J47" s="54" t="s">
        <v>114</v>
      </c>
      <c r="K47" s="54" t="s">
        <v>225</v>
      </c>
    </row>
    <row r="48" spans="1:11" ht="78.75" x14ac:dyDescent="0.25">
      <c r="A48" s="5" t="s">
        <v>85</v>
      </c>
      <c r="B48" s="89" t="s">
        <v>15</v>
      </c>
      <c r="C48" s="89" t="s">
        <v>86</v>
      </c>
      <c r="D48" s="72" t="s">
        <v>150</v>
      </c>
      <c r="E48" s="5" t="s">
        <v>32</v>
      </c>
      <c r="F48" s="60">
        <v>100000</v>
      </c>
      <c r="G48" s="88" t="s">
        <v>276</v>
      </c>
      <c r="H48" s="5" t="s">
        <v>93</v>
      </c>
      <c r="I48" s="55" t="s">
        <v>193</v>
      </c>
      <c r="J48" s="54" t="s">
        <v>114</v>
      </c>
      <c r="K48" s="54" t="s">
        <v>88</v>
      </c>
    </row>
    <row r="49" spans="1:11" ht="90" x14ac:dyDescent="0.25">
      <c r="A49" s="5" t="s">
        <v>85</v>
      </c>
      <c r="B49" s="89" t="s">
        <v>94</v>
      </c>
      <c r="C49" s="89" t="s">
        <v>86</v>
      </c>
      <c r="D49" s="72" t="s">
        <v>151</v>
      </c>
      <c r="E49" s="5" t="s">
        <v>32</v>
      </c>
      <c r="F49" s="60">
        <v>607256035</v>
      </c>
      <c r="G49" s="88" t="s">
        <v>276</v>
      </c>
      <c r="H49" s="5" t="s">
        <v>93</v>
      </c>
      <c r="I49" s="55" t="s">
        <v>188</v>
      </c>
      <c r="J49" s="54" t="s">
        <v>114</v>
      </c>
      <c r="K49" s="54" t="s">
        <v>226</v>
      </c>
    </row>
    <row r="50" spans="1:11" ht="78.75" x14ac:dyDescent="0.25">
      <c r="A50" s="5" t="s">
        <v>85</v>
      </c>
      <c r="B50" s="89" t="s">
        <v>94</v>
      </c>
      <c r="C50" s="89" t="s">
        <v>86</v>
      </c>
      <c r="D50" s="72" t="s">
        <v>152</v>
      </c>
      <c r="E50" s="5" t="s">
        <v>32</v>
      </c>
      <c r="F50" s="60">
        <v>133200000</v>
      </c>
      <c r="G50" s="88" t="s">
        <v>276</v>
      </c>
      <c r="H50" s="5" t="s">
        <v>93</v>
      </c>
      <c r="I50" s="55" t="s">
        <v>194</v>
      </c>
      <c r="J50" s="54" t="s">
        <v>114</v>
      </c>
      <c r="K50" s="54" t="s">
        <v>227</v>
      </c>
    </row>
    <row r="51" spans="1:11" ht="45" x14ac:dyDescent="0.25">
      <c r="A51" s="5" t="s">
        <v>85</v>
      </c>
      <c r="B51" s="89" t="s">
        <v>94</v>
      </c>
      <c r="C51" s="89" t="s">
        <v>86</v>
      </c>
      <c r="D51" s="72" t="s">
        <v>246</v>
      </c>
      <c r="E51" s="5" t="s">
        <v>32</v>
      </c>
      <c r="F51" s="60">
        <v>1079670</v>
      </c>
      <c r="G51" s="88" t="s">
        <v>276</v>
      </c>
      <c r="H51" s="5" t="s">
        <v>93</v>
      </c>
      <c r="I51" s="55" t="s">
        <v>195</v>
      </c>
      <c r="J51" s="54" t="s">
        <v>114</v>
      </c>
      <c r="K51" s="54" t="s">
        <v>228</v>
      </c>
    </row>
    <row r="52" spans="1:11" ht="45" x14ac:dyDescent="0.25">
      <c r="A52" s="5" t="s">
        <v>85</v>
      </c>
      <c r="B52" s="89" t="s">
        <v>94</v>
      </c>
      <c r="C52" s="89" t="s">
        <v>86</v>
      </c>
      <c r="D52" s="72" t="s">
        <v>153</v>
      </c>
      <c r="E52" s="5" t="s">
        <v>32</v>
      </c>
      <c r="F52" s="60">
        <v>2496612</v>
      </c>
      <c r="G52" s="88" t="s">
        <v>276</v>
      </c>
      <c r="H52" s="5" t="s">
        <v>93</v>
      </c>
      <c r="I52" s="55" t="s">
        <v>196</v>
      </c>
      <c r="J52" s="54" t="s">
        <v>114</v>
      </c>
      <c r="K52" s="54" t="s">
        <v>229</v>
      </c>
    </row>
    <row r="53" spans="1:11" ht="60" x14ac:dyDescent="0.25">
      <c r="A53" s="5" t="s">
        <v>85</v>
      </c>
      <c r="B53" s="89" t="s">
        <v>94</v>
      </c>
      <c r="C53" s="89" t="s">
        <v>86</v>
      </c>
      <c r="D53" s="72" t="s">
        <v>154</v>
      </c>
      <c r="E53" s="5" t="s">
        <v>32</v>
      </c>
      <c r="F53" s="60">
        <v>38855223</v>
      </c>
      <c r="G53" s="88" t="s">
        <v>276</v>
      </c>
      <c r="H53" s="5" t="s">
        <v>93</v>
      </c>
      <c r="I53" s="55" t="s">
        <v>197</v>
      </c>
      <c r="J53" s="54" t="s">
        <v>95</v>
      </c>
      <c r="K53" s="54" t="s">
        <v>229</v>
      </c>
    </row>
    <row r="54" spans="1:11" ht="45" x14ac:dyDescent="0.25">
      <c r="A54" s="5" t="s">
        <v>85</v>
      </c>
      <c r="B54" s="89" t="s">
        <v>94</v>
      </c>
      <c r="C54" s="89" t="s">
        <v>86</v>
      </c>
      <c r="D54" s="72" t="s">
        <v>155</v>
      </c>
      <c r="E54" s="5" t="s">
        <v>32</v>
      </c>
      <c r="F54" s="60">
        <v>2000000</v>
      </c>
      <c r="G54" s="88" t="s">
        <v>276</v>
      </c>
      <c r="H54" s="5" t="s">
        <v>93</v>
      </c>
      <c r="I54" s="55" t="s">
        <v>198</v>
      </c>
      <c r="J54" s="54" t="s">
        <v>95</v>
      </c>
      <c r="K54" s="54" t="s">
        <v>230</v>
      </c>
    </row>
    <row r="55" spans="1:11" ht="60" x14ac:dyDescent="0.25">
      <c r="A55" s="5" t="s">
        <v>85</v>
      </c>
      <c r="B55" s="89" t="s">
        <v>96</v>
      </c>
      <c r="C55" s="89" t="s">
        <v>282</v>
      </c>
      <c r="D55" s="74" t="s">
        <v>156</v>
      </c>
      <c r="E55" s="5" t="s">
        <v>32</v>
      </c>
      <c r="F55" s="60">
        <v>10000000</v>
      </c>
      <c r="G55" s="88" t="s">
        <v>276</v>
      </c>
      <c r="H55" s="5" t="s">
        <v>93</v>
      </c>
      <c r="I55" s="60">
        <v>10000000</v>
      </c>
      <c r="J55" s="54" t="s">
        <v>214</v>
      </c>
      <c r="K55" s="54" t="s">
        <v>255</v>
      </c>
    </row>
    <row r="56" spans="1:11" ht="75" x14ac:dyDescent="0.25">
      <c r="A56" s="5" t="s">
        <v>85</v>
      </c>
      <c r="B56" s="89" t="s">
        <v>96</v>
      </c>
      <c r="C56" s="89" t="s">
        <v>282</v>
      </c>
      <c r="D56" s="74" t="s">
        <v>157</v>
      </c>
      <c r="E56" s="5" t="s">
        <v>32</v>
      </c>
      <c r="F56" s="60">
        <v>31244430</v>
      </c>
      <c r="G56" s="88" t="s">
        <v>276</v>
      </c>
      <c r="H56" s="5" t="s">
        <v>93</v>
      </c>
      <c r="I56" s="60">
        <v>31244430</v>
      </c>
      <c r="J56" s="54"/>
      <c r="K56" s="54" t="s">
        <v>223</v>
      </c>
    </row>
    <row r="57" spans="1:11" ht="45" x14ac:dyDescent="0.25">
      <c r="A57" s="5" t="s">
        <v>85</v>
      </c>
      <c r="B57" s="89" t="s">
        <v>96</v>
      </c>
      <c r="C57" s="89" t="s">
        <v>274</v>
      </c>
      <c r="D57" s="77" t="s">
        <v>158</v>
      </c>
      <c r="E57" s="5" t="s">
        <v>32</v>
      </c>
      <c r="F57" s="76">
        <v>27112018</v>
      </c>
      <c r="G57" s="88" t="s">
        <v>276</v>
      </c>
      <c r="H57" s="5" t="s">
        <v>93</v>
      </c>
      <c r="I57" s="53" t="s">
        <v>283</v>
      </c>
      <c r="J57" s="60" t="s">
        <v>97</v>
      </c>
      <c r="K57" s="53" t="s">
        <v>256</v>
      </c>
    </row>
    <row r="58" spans="1:11" ht="45.75" customHeight="1" x14ac:dyDescent="0.25">
      <c r="A58" s="5" t="s">
        <v>85</v>
      </c>
      <c r="B58" s="89" t="s">
        <v>96</v>
      </c>
      <c r="C58" s="89" t="s">
        <v>284</v>
      </c>
      <c r="D58" s="77" t="s">
        <v>288</v>
      </c>
      <c r="E58" s="5" t="s">
        <v>285</v>
      </c>
      <c r="F58" s="76">
        <v>39029133</v>
      </c>
      <c r="G58" s="88" t="s">
        <v>276</v>
      </c>
      <c r="H58" s="5" t="s">
        <v>93</v>
      </c>
      <c r="I58" s="53" t="s">
        <v>286</v>
      </c>
      <c r="J58" s="60" t="s">
        <v>97</v>
      </c>
      <c r="K58" s="53" t="s">
        <v>287</v>
      </c>
    </row>
    <row r="59" spans="1:11" ht="45" x14ac:dyDescent="0.25">
      <c r="A59" s="5" t="s">
        <v>85</v>
      </c>
      <c r="B59" s="89" t="s">
        <v>96</v>
      </c>
      <c r="C59" s="89" t="s">
        <v>86</v>
      </c>
      <c r="D59" s="72" t="s">
        <v>159</v>
      </c>
      <c r="E59" s="5" t="s">
        <v>275</v>
      </c>
      <c r="F59" s="60">
        <v>118000000</v>
      </c>
      <c r="G59" s="88" t="s">
        <v>276</v>
      </c>
      <c r="H59" s="5" t="s">
        <v>93</v>
      </c>
      <c r="I59" s="60" t="s">
        <v>200</v>
      </c>
      <c r="J59" s="60" t="s">
        <v>97</v>
      </c>
      <c r="K59" s="53" t="s">
        <v>257</v>
      </c>
    </row>
    <row r="60" spans="1:11" ht="45" x14ac:dyDescent="0.25">
      <c r="A60" s="5" t="s">
        <v>85</v>
      </c>
      <c r="B60" s="89" t="s">
        <v>96</v>
      </c>
      <c r="C60" s="89" t="s">
        <v>86</v>
      </c>
      <c r="D60" s="73" t="s">
        <v>160</v>
      </c>
      <c r="E60" s="5" t="s">
        <v>275</v>
      </c>
      <c r="F60" s="60">
        <v>5570844555</v>
      </c>
      <c r="G60" s="88" t="s">
        <v>276</v>
      </c>
      <c r="H60" s="5" t="s">
        <v>93</v>
      </c>
      <c r="I60" s="60" t="s">
        <v>201</v>
      </c>
      <c r="J60" s="60" t="s">
        <v>215</v>
      </c>
      <c r="K60" s="79" t="s">
        <v>258</v>
      </c>
    </row>
    <row r="61" spans="1:11" ht="45" x14ac:dyDescent="0.25">
      <c r="A61" s="5" t="s">
        <v>85</v>
      </c>
      <c r="B61" s="89" t="s">
        <v>96</v>
      </c>
      <c r="C61" s="89" t="s">
        <v>86</v>
      </c>
      <c r="D61" s="72" t="s">
        <v>161</v>
      </c>
      <c r="E61" s="5" t="s">
        <v>275</v>
      </c>
      <c r="F61" s="60">
        <v>313919673</v>
      </c>
      <c r="G61" s="88" t="s">
        <v>276</v>
      </c>
      <c r="H61" s="5" t="s">
        <v>93</v>
      </c>
      <c r="I61" s="55"/>
      <c r="J61" s="54" t="s">
        <v>97</v>
      </c>
      <c r="K61" s="54" t="s">
        <v>259</v>
      </c>
    </row>
    <row r="62" spans="1:11" ht="63" x14ac:dyDescent="0.25">
      <c r="A62" s="5" t="s">
        <v>85</v>
      </c>
      <c r="B62" s="89" t="s">
        <v>96</v>
      </c>
      <c r="C62" s="89" t="s">
        <v>86</v>
      </c>
      <c r="D62" s="72" t="s">
        <v>248</v>
      </c>
      <c r="E62" s="5" t="s">
        <v>275</v>
      </c>
      <c r="F62" s="60">
        <v>800000000</v>
      </c>
      <c r="G62" s="88" t="s">
        <v>276</v>
      </c>
      <c r="H62" s="5" t="s">
        <v>93</v>
      </c>
      <c r="I62" s="55" t="s">
        <v>202</v>
      </c>
      <c r="J62" s="54" t="s">
        <v>90</v>
      </c>
      <c r="K62" s="54" t="s">
        <v>260</v>
      </c>
    </row>
    <row r="63" spans="1:11" ht="31.5" x14ac:dyDescent="0.25">
      <c r="A63" s="5" t="s">
        <v>85</v>
      </c>
      <c r="B63" s="89" t="s">
        <v>96</v>
      </c>
      <c r="C63" s="89" t="s">
        <v>86</v>
      </c>
      <c r="D63" s="72" t="s">
        <v>249</v>
      </c>
      <c r="E63" s="5" t="s">
        <v>275</v>
      </c>
      <c r="F63" s="60">
        <v>300000000</v>
      </c>
      <c r="G63" s="88" t="s">
        <v>276</v>
      </c>
      <c r="H63" s="5" t="s">
        <v>93</v>
      </c>
      <c r="I63" s="55" t="s">
        <v>203</v>
      </c>
      <c r="J63" s="54" t="s">
        <v>216</v>
      </c>
      <c r="K63" s="54" t="s">
        <v>261</v>
      </c>
    </row>
    <row r="64" spans="1:11" ht="63" x14ac:dyDescent="0.25">
      <c r="A64" s="5" t="s">
        <v>85</v>
      </c>
      <c r="B64" s="89" t="s">
        <v>96</v>
      </c>
      <c r="C64" s="89" t="s">
        <v>86</v>
      </c>
      <c r="D64" s="72" t="s">
        <v>162</v>
      </c>
      <c r="E64" s="5" t="s">
        <v>275</v>
      </c>
      <c r="F64" s="60">
        <v>28842820</v>
      </c>
      <c r="G64" s="88" t="s">
        <v>276</v>
      </c>
      <c r="H64" s="5" t="s">
        <v>93</v>
      </c>
      <c r="I64" s="55" t="s">
        <v>204</v>
      </c>
      <c r="J64" s="54" t="s">
        <v>217</v>
      </c>
      <c r="K64" s="54" t="s">
        <v>262</v>
      </c>
    </row>
    <row r="65" spans="1:11" ht="78.75" x14ac:dyDescent="0.25">
      <c r="A65" s="5" t="s">
        <v>85</v>
      </c>
      <c r="B65" s="89" t="s">
        <v>96</v>
      </c>
      <c r="C65" s="89" t="s">
        <v>86</v>
      </c>
      <c r="D65" s="72" t="s">
        <v>163</v>
      </c>
      <c r="E65" s="5" t="s">
        <v>275</v>
      </c>
      <c r="F65" s="60">
        <v>131301256</v>
      </c>
      <c r="G65" s="88" t="s">
        <v>276</v>
      </c>
      <c r="H65" s="5" t="s">
        <v>93</v>
      </c>
      <c r="I65" s="55" t="s">
        <v>205</v>
      </c>
      <c r="J65" s="54" t="s">
        <v>90</v>
      </c>
      <c r="K65" s="54" t="s">
        <v>263</v>
      </c>
    </row>
    <row r="66" spans="1:11" ht="67.5" customHeight="1" x14ac:dyDescent="0.25">
      <c r="A66" s="5" t="s">
        <v>85</v>
      </c>
      <c r="B66" s="89" t="s">
        <v>96</v>
      </c>
      <c r="C66" s="89" t="s">
        <v>86</v>
      </c>
      <c r="D66" s="72" t="s">
        <v>164</v>
      </c>
      <c r="E66" s="5" t="s">
        <v>275</v>
      </c>
      <c r="F66" s="60">
        <v>242012378</v>
      </c>
      <c r="G66" s="88" t="s">
        <v>276</v>
      </c>
      <c r="H66" s="5" t="s">
        <v>93</v>
      </c>
      <c r="I66" s="55" t="s">
        <v>196</v>
      </c>
      <c r="J66" s="54" t="s">
        <v>90</v>
      </c>
      <c r="K66" s="54" t="s">
        <v>231</v>
      </c>
    </row>
    <row r="67" spans="1:11" ht="45" x14ac:dyDescent="0.25">
      <c r="A67" s="5" t="s">
        <v>85</v>
      </c>
      <c r="B67" s="89" t="s">
        <v>96</v>
      </c>
      <c r="C67" s="89" t="s">
        <v>86</v>
      </c>
      <c r="D67" s="73" t="s">
        <v>165</v>
      </c>
      <c r="E67" s="5" t="s">
        <v>275</v>
      </c>
      <c r="F67" s="60">
        <v>41640000</v>
      </c>
      <c r="G67" s="88" t="s">
        <v>276</v>
      </c>
      <c r="H67" s="5" t="s">
        <v>93</v>
      </c>
      <c r="I67" s="55" t="s">
        <v>206</v>
      </c>
      <c r="J67" s="54" t="s">
        <v>90</v>
      </c>
      <c r="K67" s="54" t="s">
        <v>232</v>
      </c>
    </row>
    <row r="68" spans="1:11" ht="60" x14ac:dyDescent="0.25">
      <c r="A68" s="5" t="s">
        <v>85</v>
      </c>
      <c r="B68" s="89" t="s">
        <v>96</v>
      </c>
      <c r="C68" s="89" t="s">
        <v>86</v>
      </c>
      <c r="D68" s="72" t="s">
        <v>166</v>
      </c>
      <c r="E68" s="5" t="s">
        <v>275</v>
      </c>
      <c r="F68" s="60">
        <v>15828045839.000624</v>
      </c>
      <c r="G68" s="88" t="s">
        <v>276</v>
      </c>
      <c r="H68" s="5" t="s">
        <v>93</v>
      </c>
      <c r="I68" s="55" t="s">
        <v>207</v>
      </c>
      <c r="J68" s="54" t="s">
        <v>90</v>
      </c>
      <c r="K68" s="54" t="s">
        <v>254</v>
      </c>
    </row>
    <row r="69" spans="1:11" ht="63" x14ac:dyDescent="0.25">
      <c r="A69" s="5" t="s">
        <v>85</v>
      </c>
      <c r="B69" s="89" t="s">
        <v>96</v>
      </c>
      <c r="C69" s="89" t="s">
        <v>86</v>
      </c>
      <c r="D69" s="72" t="s">
        <v>167</v>
      </c>
      <c r="E69" s="5" t="s">
        <v>275</v>
      </c>
      <c r="F69" s="60">
        <v>96475104</v>
      </c>
      <c r="G69" s="88" t="s">
        <v>276</v>
      </c>
      <c r="H69" s="5" t="s">
        <v>93</v>
      </c>
      <c r="I69" s="55" t="s">
        <v>208</v>
      </c>
      <c r="J69" s="54" t="s">
        <v>90</v>
      </c>
      <c r="K69" s="54" t="s">
        <v>264</v>
      </c>
    </row>
    <row r="70" spans="1:11" ht="63" x14ac:dyDescent="0.25">
      <c r="A70" s="5" t="s">
        <v>85</v>
      </c>
      <c r="B70" s="89" t="s">
        <v>96</v>
      </c>
      <c r="C70" s="89" t="s">
        <v>86</v>
      </c>
      <c r="D70" s="72" t="s">
        <v>168</v>
      </c>
      <c r="E70" s="5" t="s">
        <v>275</v>
      </c>
      <c r="F70" s="60">
        <v>65460000</v>
      </c>
      <c r="G70" s="88" t="s">
        <v>276</v>
      </c>
      <c r="H70" s="5" t="s">
        <v>93</v>
      </c>
      <c r="I70" s="55" t="s">
        <v>209</v>
      </c>
      <c r="J70" s="54" t="s">
        <v>90</v>
      </c>
      <c r="K70" s="54" t="s">
        <v>233</v>
      </c>
    </row>
    <row r="71" spans="1:11" ht="60" x14ac:dyDescent="0.25">
      <c r="A71" s="5" t="s">
        <v>85</v>
      </c>
      <c r="B71" s="89" t="s">
        <v>96</v>
      </c>
      <c r="C71" s="89" t="s">
        <v>86</v>
      </c>
      <c r="D71" s="72" t="s">
        <v>250</v>
      </c>
      <c r="E71" s="5" t="s">
        <v>275</v>
      </c>
      <c r="F71" s="60">
        <v>139519262</v>
      </c>
      <c r="G71" s="88" t="s">
        <v>276</v>
      </c>
      <c r="H71" s="5" t="s">
        <v>93</v>
      </c>
      <c r="I71" s="55" t="s">
        <v>210</v>
      </c>
      <c r="J71" s="54" t="s">
        <v>218</v>
      </c>
      <c r="K71" s="54" t="s">
        <v>265</v>
      </c>
    </row>
    <row r="72" spans="1:11" ht="47.25" x14ac:dyDescent="0.25">
      <c r="A72" s="5" t="s">
        <v>85</v>
      </c>
      <c r="B72" s="89" t="s">
        <v>96</v>
      </c>
      <c r="C72" s="89" t="s">
        <v>86</v>
      </c>
      <c r="D72" s="73" t="s">
        <v>169</v>
      </c>
      <c r="E72" s="5" t="s">
        <v>275</v>
      </c>
      <c r="F72" s="60">
        <v>300000000</v>
      </c>
      <c r="G72" s="88" t="s">
        <v>276</v>
      </c>
      <c r="H72" s="5" t="s">
        <v>93</v>
      </c>
      <c r="I72" s="55" t="s">
        <v>211</v>
      </c>
      <c r="J72" s="54" t="s">
        <v>90</v>
      </c>
      <c r="K72" s="54" t="s">
        <v>265</v>
      </c>
    </row>
    <row r="73" spans="1:11" ht="31.5" x14ac:dyDescent="0.25">
      <c r="A73" s="5" t="s">
        <v>85</v>
      </c>
      <c r="B73" s="89" t="s">
        <v>96</v>
      </c>
      <c r="C73" s="89" t="s">
        <v>86</v>
      </c>
      <c r="D73" s="73" t="s">
        <v>170</v>
      </c>
      <c r="E73" s="5" t="s">
        <v>275</v>
      </c>
      <c r="F73" s="60">
        <v>5000000</v>
      </c>
      <c r="G73" s="88" t="s">
        <v>276</v>
      </c>
      <c r="H73" s="5" t="s">
        <v>93</v>
      </c>
      <c r="I73" s="55" t="s">
        <v>212</v>
      </c>
      <c r="J73" s="54" t="s">
        <v>218</v>
      </c>
      <c r="K73" s="54" t="s">
        <v>266</v>
      </c>
    </row>
    <row r="74" spans="1:11" ht="78.75" x14ac:dyDescent="0.25">
      <c r="A74" s="5" t="s">
        <v>85</v>
      </c>
      <c r="B74" s="89" t="s">
        <v>96</v>
      </c>
      <c r="C74" s="89" t="s">
        <v>86</v>
      </c>
      <c r="D74" s="72" t="s">
        <v>251</v>
      </c>
      <c r="E74" s="5" t="s">
        <v>275</v>
      </c>
      <c r="F74" s="60">
        <v>700000000</v>
      </c>
      <c r="G74" s="88" t="s">
        <v>276</v>
      </c>
      <c r="H74" s="5" t="s">
        <v>93</v>
      </c>
      <c r="I74" s="55" t="s">
        <v>213</v>
      </c>
      <c r="J74" s="54" t="s">
        <v>218</v>
      </c>
      <c r="K74" s="54" t="s">
        <v>267</v>
      </c>
    </row>
  </sheetData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'C:\Users\Usuario\Downloads\[Plan-de-Acción-Integrado-Telepacífico-2020 (1).xlsx]Listados'!#REF!</xm:f>
          </x14:formula1>
          <xm:sqref>F6:F11 F13:F15 F17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PLAN ACCIÓN TP 2024</vt:lpstr>
      <vt:lpstr>Hoja2</vt:lpstr>
      <vt:lpstr>Hoja3</vt:lpstr>
      <vt:lpstr>Hoja1</vt:lpstr>
      <vt:lpstr>'PLAN ACCIÓN TP 2024'!Área_de_impresión</vt:lpstr>
      <vt:lpstr>'PLAN ACCIÓN TP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Bianney Arias Quejada</cp:lastModifiedBy>
  <cp:lastPrinted>2021-02-01T00:34:56Z</cp:lastPrinted>
  <dcterms:created xsi:type="dcterms:W3CDTF">2021-01-31T23:57:16Z</dcterms:created>
  <dcterms:modified xsi:type="dcterms:W3CDTF">2024-02-01T00:27:55Z</dcterms:modified>
</cp:coreProperties>
</file>